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11640" activeTab="1"/>
  </bookViews>
  <sheets>
    <sheet name="CĐM53" sheetId="1" r:id="rId1"/>
    <sheet name="CĐCN53" sheetId="2" r:id="rId2"/>
    <sheet name="BĐTHILẠI" sheetId="3" r:id="rId3"/>
  </sheets>
  <definedNames>
    <definedName name="_xlnm.Print_Titles" localSheetId="1">'CĐCN53'!$11:$11</definedName>
    <definedName name="_xlnm.Print_Titles" localSheetId="0">'CĐM53'!$11:$11</definedName>
  </definedNames>
  <calcPr fullCalcOnLoad="1"/>
</workbook>
</file>

<file path=xl/sharedStrings.xml><?xml version="1.0" encoding="utf-8"?>
<sst xmlns="http://schemas.openxmlformats.org/spreadsheetml/2006/main" count="248" uniqueCount="162">
  <si>
    <t>BỘ CÔNG THƯƠNG</t>
  </si>
  <si>
    <t>CỘNG HOÀ XÃ HỘI CHỦ NGHĨA VIỆT NAM</t>
  </si>
  <si>
    <t>TRƯỜNG ĐH CÔNG NGHIỆP QUẢNG NINH</t>
  </si>
  <si>
    <t>Độc lập – Tự do – Hạnh phúc</t>
  </si>
  <si>
    <t>________________</t>
  </si>
  <si>
    <t>_______________________</t>
  </si>
  <si>
    <t>Đã chỉnh sửa 04/10/12</t>
  </si>
  <si>
    <t>BÁO CÁO KẾT QUẢ GIẢNG DẠY - BẬC TRUNG HỌC</t>
  </si>
  <si>
    <t>Học phần:….…………………..…………………… Số ĐVH:…….</t>
  </si>
  <si>
    <t>Thời gian thi : ……………………………..</t>
  </si>
  <si>
    <t>Học kỳ: ……….., Năm học : 20..… - 20..…</t>
  </si>
  <si>
    <t>TT</t>
  </si>
  <si>
    <t>Họ và tên</t>
  </si>
  <si>
    <t>Ngày
sinh</t>
  </si>
  <si>
    <t>Điểm
TBKT</t>
  </si>
  <si>
    <t>Điểm
thi</t>
  </si>
  <si>
    <t>Điểm
TKHP</t>
  </si>
  <si>
    <t>Ghi chú</t>
  </si>
  <si>
    <t>Anh</t>
  </si>
  <si>
    <t xml:space="preserve">Nguyễn Văn </t>
  </si>
  <si>
    <t>Cường</t>
  </si>
  <si>
    <t>Nguyễn Quang</t>
  </si>
  <si>
    <t>Nguyễn Văn</t>
  </si>
  <si>
    <t>Hùng</t>
  </si>
  <si>
    <t>Long</t>
  </si>
  <si>
    <t>Quyền</t>
  </si>
  <si>
    <t>Quyết</t>
  </si>
  <si>
    <t>Sơn</t>
  </si>
  <si>
    <t>Thịnh</t>
  </si>
  <si>
    <t>Bùi Văn</t>
  </si>
  <si>
    <t>Trường</t>
  </si>
  <si>
    <t xml:space="preserve">Trần Văn </t>
  </si>
  <si>
    <t>XL</t>
  </si>
  <si>
    <t>SL</t>
  </si>
  <si>
    <t>%</t>
  </si>
  <si>
    <t xml:space="preserve">Tổng tham gia XL: </t>
  </si>
  <si>
    <t>XS</t>
  </si>
  <si>
    <t>TB</t>
  </si>
  <si>
    <t>Giỏi</t>
  </si>
  <si>
    <t>Yếu</t>
  </si>
  <si>
    <t>Khá</t>
  </si>
  <si>
    <t>Kém</t>
  </si>
  <si>
    <t>TB khá</t>
  </si>
  <si>
    <r>
      <t>Ghi chú :</t>
    </r>
    <r>
      <rPr>
        <i/>
        <sz val="12"/>
        <rFont val="Times New Roman"/>
        <family val="1"/>
      </rPr>
      <t xml:space="preserve"> Sinh viên chưa có điểm, giảng viên phải ghi rõ lý do vàp phần ghi chú của giáo viên. Báo cáo </t>
    </r>
  </si>
  <si>
    <t>kết quả học phần phải được gửi về phòng Đào tạo chậm nhất sau 1 tuần kể từ ngày thi, ghi theo</t>
  </si>
  <si>
    <t xml:space="preserve"> yêu  cầu các cột mục và đủ các chữ ký.</t>
  </si>
  <si>
    <t xml:space="preserve"> - Không bổ sung tên học sinh lớp khác vào bảng điểm.</t>
  </si>
  <si>
    <t xml:space="preserve">   Ngày........tháng .........năm 20....</t>
  </si>
  <si>
    <t>TRƯỞNG KHOA</t>
  </si>
  <si>
    <t>TRƯỞNG BỘ MÔN</t>
  </si>
  <si>
    <t>GIÁO VIÊN BỘ MÔN</t>
  </si>
  <si>
    <t>(Ký, ghi họ tên)</t>
  </si>
  <si>
    <t>Hải</t>
  </si>
  <si>
    <t>Nguyễn Thanh</t>
  </si>
  <si>
    <t>Nguyễn Mạnh</t>
  </si>
  <si>
    <t>Lâm</t>
  </si>
  <si>
    <t>Vũ Đức</t>
  </si>
  <si>
    <t>Ninh</t>
  </si>
  <si>
    <t>Quân</t>
  </si>
  <si>
    <t>Thanh</t>
  </si>
  <si>
    <t>Thành</t>
  </si>
  <si>
    <t>Thủy</t>
  </si>
  <si>
    <t>Tiến</t>
  </si>
  <si>
    <t>Toàn</t>
  </si>
  <si>
    <t>Tuấn</t>
  </si>
  <si>
    <t>Cao Văn</t>
  </si>
  <si>
    <t>Công</t>
  </si>
  <si>
    <t>Đức</t>
  </si>
  <si>
    <t>Mạnh</t>
  </si>
  <si>
    <t xml:space="preserve">Nguyễn Mạnh </t>
  </si>
  <si>
    <t>Hoàn</t>
  </si>
  <si>
    <t>Khánh</t>
  </si>
  <si>
    <t xml:space="preserve">Nguyễn Tiến </t>
  </si>
  <si>
    <t>Thái</t>
  </si>
  <si>
    <r>
      <t xml:space="preserve">Thi lại (học lại) : </t>
    </r>
    <r>
      <rPr>
        <i/>
        <sz val="8"/>
        <rFont val="Times New Roman"/>
        <family val="1"/>
      </rPr>
      <t>……………………………………………………..</t>
    </r>
  </si>
  <si>
    <t>Họ và tên giáo viên giảng dạy : ………………………………</t>
  </si>
  <si>
    <r>
      <t xml:space="preserve">Lớp </t>
    </r>
    <r>
      <rPr>
        <i/>
        <sz val="8"/>
        <rFont val="Times New Roman"/>
        <family val="1"/>
      </rPr>
      <t>……………………………………………..</t>
    </r>
  </si>
  <si>
    <t>KĐ</t>
  </si>
  <si>
    <r>
      <t>Xếp loại :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Xuất sắc………SV……….%           Giỏi……......SV……...%            Khá: ………..SV……...%</t>
    </r>
  </si>
  <si>
    <t xml:space="preserve">    TBKhá……...SV…….%    Trung bình :……...SV……..%    Yếu :…….SV.……%     Kém :……..SV…….%</t>
  </si>
  <si>
    <t xml:space="preserve">Ghi chú: Học sinh chưa có điểm, giáo viên phải ghi rõ lý do vào cột ghi chú. </t>
  </si>
  <si>
    <t xml:space="preserve">Báo cáo kết quả học phần phải được gửi về phòng Đào tạo chậm nhất sau 1 tuần kể từ ngày thi, </t>
  </si>
  <si>
    <t xml:space="preserve"> ghi theo yêu cầu các cột mục và đủ các chữ ký.</t>
  </si>
  <si>
    <t xml:space="preserve">   Ngày.............tháng .......... năm 20....</t>
  </si>
  <si>
    <t>Đạt</t>
  </si>
  <si>
    <t>Hanh</t>
  </si>
  <si>
    <t>Hòa</t>
  </si>
  <si>
    <t>Quang</t>
  </si>
  <si>
    <t>Nguyễn Thị</t>
  </si>
  <si>
    <t>Trung</t>
  </si>
  <si>
    <t>Phạm Thị</t>
  </si>
  <si>
    <t xml:space="preserve">Phạm Văn </t>
  </si>
  <si>
    <t>Hưng</t>
  </si>
  <si>
    <t>Lớp Cơ điện mỏ 53</t>
  </si>
  <si>
    <t>Lớp Cơ điện Công nghiệp và Dân dụng 53</t>
  </si>
  <si>
    <t>Bùi Thế</t>
  </si>
  <si>
    <t xml:space="preserve">Nguyễn văn </t>
  </si>
  <si>
    <t>Ánh</t>
  </si>
  <si>
    <t>Chình</t>
  </si>
  <si>
    <t xml:space="preserve">Phạm Tiến </t>
  </si>
  <si>
    <t>Chung</t>
  </si>
  <si>
    <t xml:space="preserve">Nguyễn Cao </t>
  </si>
  <si>
    <t>Du</t>
  </si>
  <si>
    <t>Nguyễn Viết</t>
  </si>
  <si>
    <t>Duân</t>
  </si>
  <si>
    <t xml:space="preserve">Phạm Chí </t>
  </si>
  <si>
    <t>Dũng</t>
  </si>
  <si>
    <t xml:space="preserve">Phạm Phú </t>
  </si>
  <si>
    <t>Nguyễn Quý</t>
  </si>
  <si>
    <t>Giáp</t>
  </si>
  <si>
    <t xml:space="preserve">Trần Hoàng </t>
  </si>
  <si>
    <t>Phạm Huy</t>
  </si>
  <si>
    <t xml:space="preserve">Đặng Đình </t>
  </si>
  <si>
    <t>Khải</t>
  </si>
  <si>
    <t>Đào Quang</t>
  </si>
  <si>
    <t xml:space="preserve">Phạm Gia </t>
  </si>
  <si>
    <t>Nguyễn Thế</t>
  </si>
  <si>
    <t xml:space="preserve">Nguyễn Đình </t>
  </si>
  <si>
    <t>Lanh</t>
  </si>
  <si>
    <t>Linh</t>
  </si>
  <si>
    <t xml:space="preserve">Vũ Thành </t>
  </si>
  <si>
    <t>Nguyễn Tiến</t>
  </si>
  <si>
    <t>Mỹ</t>
  </si>
  <si>
    <t>Hoàng Duy</t>
  </si>
  <si>
    <t>Phương</t>
  </si>
  <si>
    <t xml:space="preserve">Trần Đình </t>
  </si>
  <si>
    <t>Nguyễn Thái</t>
  </si>
  <si>
    <t>Quế</t>
  </si>
  <si>
    <t>Quý</t>
  </si>
  <si>
    <t xml:space="preserve">Dương Văn </t>
  </si>
  <si>
    <t>Qúy</t>
  </si>
  <si>
    <t>Mạc Tiến</t>
  </si>
  <si>
    <t xml:space="preserve">Trần Duy </t>
  </si>
  <si>
    <t xml:space="preserve">Trần Tiến </t>
  </si>
  <si>
    <t xml:space="preserve">Mai Văn </t>
  </si>
  <si>
    <t>Thức</t>
  </si>
  <si>
    <t>Thực</t>
  </si>
  <si>
    <t>Thùy</t>
  </si>
  <si>
    <t>Nguyễn Xuân</t>
  </si>
  <si>
    <t>Lương Xuân</t>
  </si>
  <si>
    <t xml:space="preserve">Nguyễn Minh </t>
  </si>
  <si>
    <t>Tuyển</t>
  </si>
  <si>
    <t xml:space="preserve">Đinh Mạnh </t>
  </si>
  <si>
    <t>Bách</t>
  </si>
  <si>
    <t>Vũ Văn</t>
  </si>
  <si>
    <t>Chiến</t>
  </si>
  <si>
    <t>Trương Thành</t>
  </si>
  <si>
    <t>Đồng</t>
  </si>
  <si>
    <t xml:space="preserve">Phạm Việt </t>
  </si>
  <si>
    <t>Trịnh Tiến</t>
  </si>
  <si>
    <t>Hạnh</t>
  </si>
  <si>
    <t xml:space="preserve">Nguyễn Xuân </t>
  </si>
  <si>
    <t>Huấn</t>
  </si>
  <si>
    <t>Nam</t>
  </si>
  <si>
    <t xml:space="preserve">Nguyễn Đức  </t>
  </si>
  <si>
    <t>Vũ Thị Phương</t>
  </si>
  <si>
    <t>Thảo</t>
  </si>
  <si>
    <t xml:space="preserve">Vũ Đình </t>
  </si>
  <si>
    <t>Hà Đức</t>
  </si>
  <si>
    <t>Lê Anh</t>
  </si>
  <si>
    <r>
      <t xml:space="preserve">TRƯỜNG ĐH </t>
    </r>
    <r>
      <rPr>
        <u val="single"/>
        <sz val="12"/>
        <rFont val="Times New Roman"/>
        <family val="1"/>
      </rPr>
      <t>CÔNG NGHIỆP</t>
    </r>
    <r>
      <rPr>
        <sz val="12"/>
        <rFont val="Times New Roman"/>
        <family val="1"/>
      </rPr>
      <t xml:space="preserve"> QUẢNG NINH</t>
    </r>
  </si>
  <si>
    <t>Hoàng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</si>
</sst>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d/mm/yy;@"/>
  </numFmts>
  <fonts count="20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7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i/>
      <sz val="8"/>
      <name val="Times New Roman"/>
      <family val="1"/>
    </font>
    <font>
      <sz val="8"/>
      <name val="Times New Roma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72" fontId="1" fillId="0" borderId="4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172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14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172" fontId="13" fillId="2" borderId="7" xfId="0" applyNumberFormat="1" applyFont="1" applyFill="1" applyBorder="1" applyAlignment="1">
      <alignment wrapText="1"/>
    </xf>
    <xf numFmtId="172" fontId="13" fillId="2" borderId="8" xfId="0" applyNumberFormat="1" applyFont="1" applyFill="1" applyBorder="1" applyAlignment="1">
      <alignment horizontal="left" wrapText="1"/>
    </xf>
    <xf numFmtId="14" fontId="13" fillId="2" borderId="8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/>
    </xf>
    <xf numFmtId="172" fontId="10" fillId="0" borderId="2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72" fontId="13" fillId="2" borderId="9" xfId="0" applyNumberFormat="1" applyFont="1" applyFill="1" applyBorder="1" applyAlignment="1">
      <alignment wrapText="1"/>
    </xf>
    <xf numFmtId="172" fontId="13" fillId="2" borderId="10" xfId="0" applyNumberFormat="1" applyFont="1" applyFill="1" applyBorder="1" applyAlignment="1">
      <alignment horizontal="left" wrapText="1"/>
    </xf>
    <xf numFmtId="14" fontId="13" fillId="2" borderId="3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/>
    </xf>
    <xf numFmtId="172" fontId="10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Fill="1" applyBorder="1" applyAlignment="1">
      <alignment horizontal="left" wrapText="1" indent="1"/>
    </xf>
    <xf numFmtId="0" fontId="13" fillId="0" borderId="6" xfId="0" applyFont="1" applyBorder="1" applyAlignment="1">
      <alignment wrapText="1"/>
    </xf>
    <xf numFmtId="49" fontId="13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172" fontId="10" fillId="0" borderId="4" xfId="0" applyNumberFormat="1" applyFont="1" applyBorder="1" applyAlignment="1">
      <alignment horizontal="center"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2" fontId="1" fillId="0" borderId="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shrinkToFit="1"/>
    </xf>
    <xf numFmtId="14" fontId="1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 shrinkToFit="1"/>
    </xf>
    <xf numFmtId="0" fontId="3" fillId="0" borderId="7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NumberFormat="1" applyFont="1" applyAlignment="1">
      <alignment/>
    </xf>
    <xf numFmtId="0" fontId="3" fillId="0" borderId="9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1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174" fontId="0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172" fontId="0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174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72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74" fontId="0" fillId="2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781050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6242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34">
      <selection activeCell="O21" sqref="O21"/>
    </sheetView>
  </sheetViews>
  <sheetFormatPr defaultColWidth="9.00390625" defaultRowHeight="18" customHeight="1"/>
  <cols>
    <col min="1" max="1" width="5.875" style="1" customWidth="1"/>
    <col min="2" max="2" width="19.50390625" style="1" customWidth="1"/>
    <col min="3" max="3" width="8.625" style="4" customWidth="1"/>
    <col min="4" max="4" width="13.125" style="3" customWidth="1"/>
    <col min="5" max="5" width="10.00390625" style="1" customWidth="1"/>
    <col min="6" max="6" width="9.75390625" style="1" customWidth="1"/>
    <col min="7" max="7" width="10.375" style="5" customWidth="1"/>
    <col min="8" max="8" width="12.625" style="1" customWidth="1"/>
    <col min="9" max="16384" width="9.00390625" style="1" customWidth="1"/>
  </cols>
  <sheetData>
    <row r="1" spans="1:8" ht="18" customHeight="1">
      <c r="A1" s="147" t="s">
        <v>0</v>
      </c>
      <c r="B1" s="148"/>
      <c r="C1" s="148"/>
      <c r="D1" s="148"/>
      <c r="E1" s="147" t="s">
        <v>1</v>
      </c>
      <c r="F1" s="148"/>
      <c r="G1" s="148"/>
      <c r="H1" s="148"/>
    </row>
    <row r="2" spans="1:8" ht="18" customHeight="1">
      <c r="A2" s="147" t="s">
        <v>160</v>
      </c>
      <c r="B2" s="148"/>
      <c r="C2" s="148"/>
      <c r="D2" s="148"/>
      <c r="E2" s="149" t="s">
        <v>3</v>
      </c>
      <c r="F2" s="138"/>
      <c r="G2" s="138"/>
      <c r="H2" s="138"/>
    </row>
    <row r="3" ht="18" customHeight="1">
      <c r="J3" s="1" t="s">
        <v>6</v>
      </c>
    </row>
    <row r="4" spans="1:11" ht="18" customHeight="1">
      <c r="A4" s="140" t="s">
        <v>7</v>
      </c>
      <c r="B4" s="138"/>
      <c r="C4" s="138"/>
      <c r="D4" s="138"/>
      <c r="E4" s="138"/>
      <c r="F4" s="138"/>
      <c r="G4" s="138"/>
      <c r="H4" s="138"/>
      <c r="I4" s="2"/>
      <c r="J4" s="2"/>
      <c r="K4" s="2"/>
    </row>
    <row r="5" spans="1:11" ht="18" customHeight="1">
      <c r="A5" s="2"/>
      <c r="B5" s="2"/>
      <c r="C5" s="6"/>
      <c r="D5" s="2"/>
      <c r="E5" s="2"/>
      <c r="F5" s="2"/>
      <c r="G5" s="2"/>
      <c r="H5" s="2"/>
      <c r="I5" s="2"/>
      <c r="J5" s="2"/>
      <c r="K5" s="2"/>
    </row>
    <row r="6" spans="1:11" ht="18" customHeight="1">
      <c r="A6" s="142" t="s">
        <v>8</v>
      </c>
      <c r="B6" s="146"/>
      <c r="C6" s="146"/>
      <c r="D6" s="146"/>
      <c r="E6" s="146"/>
      <c r="F6" s="146"/>
      <c r="G6" s="146"/>
      <c r="H6" s="146"/>
      <c r="I6" s="8"/>
      <c r="J6" s="8"/>
      <c r="K6" s="8"/>
    </row>
    <row r="7" spans="1:11" ht="18" customHeight="1">
      <c r="A7" s="142" t="s">
        <v>9</v>
      </c>
      <c r="B7" s="143"/>
      <c r="C7" s="143"/>
      <c r="D7" s="143"/>
      <c r="E7" s="143"/>
      <c r="F7" s="143"/>
      <c r="G7" s="143"/>
      <c r="H7" s="143"/>
      <c r="I7" s="8"/>
      <c r="J7" s="8"/>
      <c r="K7" s="8"/>
    </row>
    <row r="8" spans="1:11" ht="18" customHeight="1">
      <c r="A8" s="142" t="s">
        <v>10</v>
      </c>
      <c r="B8" s="143"/>
      <c r="C8" s="143"/>
      <c r="D8" s="143"/>
      <c r="E8" s="143"/>
      <c r="F8" s="143"/>
      <c r="G8" s="143"/>
      <c r="H8" s="143"/>
      <c r="I8" s="8"/>
      <c r="J8" s="8"/>
      <c r="K8" s="8"/>
    </row>
    <row r="9" spans="1:11" ht="18" customHeight="1">
      <c r="A9" s="7"/>
      <c r="B9" s="9"/>
      <c r="C9" s="9"/>
      <c r="D9" s="9"/>
      <c r="E9" s="9"/>
      <c r="F9" s="9"/>
      <c r="G9" s="9"/>
      <c r="H9" s="9"/>
      <c r="I9" s="8"/>
      <c r="J9" s="8"/>
      <c r="K9" s="8"/>
    </row>
    <row r="10" spans="1:8" ht="18" customHeight="1">
      <c r="A10" s="10" t="s">
        <v>93</v>
      </c>
      <c r="H10" s="11"/>
    </row>
    <row r="11" spans="1:8" s="15" customFormat="1" ht="18" customHeight="1">
      <c r="A11" s="12" t="s">
        <v>11</v>
      </c>
      <c r="B11" s="144" t="s">
        <v>12</v>
      </c>
      <c r="C11" s="145"/>
      <c r="D11" s="14" t="s">
        <v>13</v>
      </c>
      <c r="E11" s="14" t="s">
        <v>14</v>
      </c>
      <c r="F11" s="14" t="s">
        <v>15</v>
      </c>
      <c r="G11" s="14" t="s">
        <v>16</v>
      </c>
      <c r="H11" s="13" t="s">
        <v>17</v>
      </c>
    </row>
    <row r="12" spans="1:9" ht="18" customHeight="1">
      <c r="A12" s="16">
        <v>1</v>
      </c>
      <c r="B12" s="82" t="s">
        <v>95</v>
      </c>
      <c r="C12" s="83" t="s">
        <v>18</v>
      </c>
      <c r="D12" s="79">
        <v>34571</v>
      </c>
      <c r="E12" s="17"/>
      <c r="F12" s="17"/>
      <c r="G12" s="76">
        <f>(F12+E12)/2</f>
        <v>0</v>
      </c>
      <c r="H12" s="17"/>
      <c r="I12" s="1" t="str">
        <f>IF(G12&gt;=8.95,"Xuất sắc",IF(G12&gt;=7.95,"Giỏi",IF(G12&gt;=6.65,"Khá",IF(G12&gt;=5.95,"TB khá",IF(G12&gt;=4.95,"Trung bình",IF(G12&gt;=3.95,"Yếu",IF(G12&lt;3.95,"Kém")))))))</f>
        <v>Kém</v>
      </c>
    </row>
    <row r="13" spans="1:9" ht="18" customHeight="1">
      <c r="A13" s="19">
        <v>2</v>
      </c>
      <c r="B13" s="84" t="s">
        <v>96</v>
      </c>
      <c r="C13" s="85" t="s">
        <v>97</v>
      </c>
      <c r="D13" s="80">
        <v>33785</v>
      </c>
      <c r="E13" s="20"/>
      <c r="F13" s="20"/>
      <c r="G13" s="18">
        <f>(F13+E13)/2</f>
        <v>0</v>
      </c>
      <c r="H13" s="20"/>
      <c r="I13" s="1" t="str">
        <f aca="true" t="shared" si="0" ref="I13:I53">IF(G13&gt;=8.95,"Xuất sắc",IF(G13&gt;=7.95,"Giỏi",IF(G13&gt;=6.65,"Khá",IF(G13&gt;=5.95,"TB khá",IF(G13&gt;=4.95,"Trung bình",IF(G13&gt;=3.95,"Yếu",IF(G13&lt;3.95,"Kém")))))))</f>
        <v>Kém</v>
      </c>
    </row>
    <row r="14" spans="1:9" ht="18" customHeight="1">
      <c r="A14" s="19">
        <v>3</v>
      </c>
      <c r="B14" s="87" t="s">
        <v>91</v>
      </c>
      <c r="C14" s="88" t="s">
        <v>98</v>
      </c>
      <c r="D14" s="81">
        <v>34434</v>
      </c>
      <c r="E14" s="20"/>
      <c r="F14" s="20"/>
      <c r="G14" s="18">
        <f aca="true" t="shared" si="1" ref="G14:G53">(F14+E14)/2</f>
        <v>0</v>
      </c>
      <c r="H14" s="20"/>
      <c r="I14" s="1" t="str">
        <f t="shared" si="0"/>
        <v>Kém</v>
      </c>
    </row>
    <row r="15" spans="1:9" ht="18" customHeight="1">
      <c r="A15" s="19">
        <v>4</v>
      </c>
      <c r="B15" s="84" t="s">
        <v>99</v>
      </c>
      <c r="C15" s="85" t="s">
        <v>100</v>
      </c>
      <c r="D15" s="80">
        <v>33671</v>
      </c>
      <c r="E15" s="20"/>
      <c r="F15" s="20"/>
      <c r="G15" s="18">
        <f t="shared" si="1"/>
        <v>0</v>
      </c>
      <c r="H15" s="20"/>
      <c r="I15" s="1" t="str">
        <f t="shared" si="0"/>
        <v>Kém</v>
      </c>
    </row>
    <row r="16" spans="1:9" ht="18" customHeight="1">
      <c r="A16" s="19">
        <v>5</v>
      </c>
      <c r="B16" s="87" t="s">
        <v>99</v>
      </c>
      <c r="C16" s="88" t="s">
        <v>66</v>
      </c>
      <c r="D16" s="81">
        <v>34603</v>
      </c>
      <c r="E16" s="20"/>
      <c r="F16" s="20"/>
      <c r="G16" s="18">
        <f t="shared" si="1"/>
        <v>0</v>
      </c>
      <c r="H16" s="20"/>
      <c r="I16" s="1" t="str">
        <f t="shared" si="0"/>
        <v>Kém</v>
      </c>
    </row>
    <row r="17" spans="1:9" ht="18" customHeight="1">
      <c r="A17" s="19">
        <v>6</v>
      </c>
      <c r="B17" s="84" t="s">
        <v>101</v>
      </c>
      <c r="C17" s="85" t="s">
        <v>20</v>
      </c>
      <c r="D17" s="80">
        <v>32916</v>
      </c>
      <c r="E17" s="20"/>
      <c r="F17" s="20"/>
      <c r="G17" s="18">
        <f t="shared" si="1"/>
        <v>0</v>
      </c>
      <c r="H17" s="20"/>
      <c r="I17" s="1" t="str">
        <f t="shared" si="0"/>
        <v>Kém</v>
      </c>
    </row>
    <row r="18" spans="1:9" ht="18" customHeight="1">
      <c r="A18" s="19">
        <v>7</v>
      </c>
      <c r="B18" s="84" t="s">
        <v>91</v>
      </c>
      <c r="C18" s="85" t="s">
        <v>102</v>
      </c>
      <c r="D18" s="80">
        <v>33277</v>
      </c>
      <c r="E18" s="20"/>
      <c r="F18" s="20"/>
      <c r="G18" s="18">
        <f t="shared" si="1"/>
        <v>0</v>
      </c>
      <c r="H18" s="20"/>
      <c r="I18" s="1" t="str">
        <f t="shared" si="0"/>
        <v>Kém</v>
      </c>
    </row>
    <row r="19" spans="1:9" ht="18" customHeight="1">
      <c r="A19" s="19">
        <v>8</v>
      </c>
      <c r="B19" s="84" t="s">
        <v>103</v>
      </c>
      <c r="C19" s="85" t="s">
        <v>104</v>
      </c>
      <c r="D19" s="80">
        <v>34509</v>
      </c>
      <c r="E19" s="20"/>
      <c r="F19" s="20"/>
      <c r="G19" s="18">
        <f t="shared" si="1"/>
        <v>0</v>
      </c>
      <c r="H19" s="20"/>
      <c r="I19" s="1" t="str">
        <f t="shared" si="0"/>
        <v>Kém</v>
      </c>
    </row>
    <row r="20" spans="1:9" ht="18" customHeight="1">
      <c r="A20" s="19">
        <v>9</v>
      </c>
      <c r="B20" s="87" t="s">
        <v>105</v>
      </c>
      <c r="C20" s="88" t="s">
        <v>106</v>
      </c>
      <c r="D20" s="81">
        <v>34590</v>
      </c>
      <c r="E20" s="20"/>
      <c r="F20" s="20"/>
      <c r="G20" s="18">
        <f t="shared" si="1"/>
        <v>0</v>
      </c>
      <c r="H20" s="20"/>
      <c r="I20" s="1" t="str">
        <f t="shared" si="0"/>
        <v>Kém</v>
      </c>
    </row>
    <row r="21" spans="1:9" ht="18" customHeight="1">
      <c r="A21" s="19">
        <v>10</v>
      </c>
      <c r="B21" s="87" t="s">
        <v>108</v>
      </c>
      <c r="C21" s="88" t="s">
        <v>109</v>
      </c>
      <c r="D21" s="81">
        <v>34641</v>
      </c>
      <c r="E21" s="20"/>
      <c r="F21" s="20"/>
      <c r="G21" s="18">
        <f t="shared" si="1"/>
        <v>0</v>
      </c>
      <c r="H21" s="20"/>
      <c r="I21" s="1" t="str">
        <f t="shared" si="0"/>
        <v>Kém</v>
      </c>
    </row>
    <row r="22" spans="1:9" ht="18" customHeight="1">
      <c r="A22" s="19">
        <v>11</v>
      </c>
      <c r="B22" s="87" t="s">
        <v>110</v>
      </c>
      <c r="C22" s="88" t="s">
        <v>85</v>
      </c>
      <c r="D22" s="81">
        <v>34545</v>
      </c>
      <c r="E22" s="20"/>
      <c r="F22" s="20"/>
      <c r="G22" s="18">
        <f t="shared" si="1"/>
        <v>0</v>
      </c>
      <c r="H22" s="20"/>
      <c r="I22" s="1" t="str">
        <f t="shared" si="0"/>
        <v>Kém</v>
      </c>
    </row>
    <row r="23" spans="1:9" ht="18" customHeight="1">
      <c r="A23" s="19">
        <v>12</v>
      </c>
      <c r="B23" s="87" t="s">
        <v>96</v>
      </c>
      <c r="C23" s="88" t="s">
        <v>70</v>
      </c>
      <c r="D23" s="81">
        <v>34471</v>
      </c>
      <c r="E23" s="20"/>
      <c r="F23" s="20"/>
      <c r="G23" s="18">
        <f t="shared" si="1"/>
        <v>0</v>
      </c>
      <c r="H23" s="20"/>
      <c r="I23" s="1" t="str">
        <f t="shared" si="0"/>
        <v>Kém</v>
      </c>
    </row>
    <row r="24" spans="1:9" ht="18" customHeight="1">
      <c r="A24" s="19">
        <v>13</v>
      </c>
      <c r="B24" s="87" t="s">
        <v>111</v>
      </c>
      <c r="C24" s="88" t="s">
        <v>23</v>
      </c>
      <c r="D24" s="81">
        <v>34344</v>
      </c>
      <c r="E24" s="20"/>
      <c r="F24" s="20"/>
      <c r="G24" s="18">
        <f t="shared" si="1"/>
        <v>0</v>
      </c>
      <c r="H24" s="20"/>
      <c r="I24" s="1" t="str">
        <f t="shared" si="0"/>
        <v>Kém</v>
      </c>
    </row>
    <row r="25" spans="1:9" ht="18" customHeight="1">
      <c r="A25" s="19">
        <v>14</v>
      </c>
      <c r="B25" s="87" t="s">
        <v>112</v>
      </c>
      <c r="C25" s="88" t="s">
        <v>92</v>
      </c>
      <c r="D25" s="81">
        <v>34207</v>
      </c>
      <c r="E25" s="20"/>
      <c r="F25" s="20"/>
      <c r="G25" s="18">
        <f t="shared" si="1"/>
        <v>0</v>
      </c>
      <c r="H25" s="20"/>
      <c r="I25" s="1" t="str">
        <f t="shared" si="0"/>
        <v>Kém</v>
      </c>
    </row>
    <row r="26" spans="1:9" ht="18" customHeight="1">
      <c r="A26" s="19">
        <v>15</v>
      </c>
      <c r="B26" s="87" t="s">
        <v>22</v>
      </c>
      <c r="C26" s="88" t="s">
        <v>113</v>
      </c>
      <c r="D26" s="81">
        <v>34556</v>
      </c>
      <c r="E26" s="20"/>
      <c r="F26" s="20"/>
      <c r="G26" s="18">
        <f t="shared" si="1"/>
        <v>0</v>
      </c>
      <c r="H26" s="20"/>
      <c r="I26" s="1" t="str">
        <f t="shared" si="0"/>
        <v>Kém</v>
      </c>
    </row>
    <row r="27" spans="1:9" ht="18" customHeight="1">
      <c r="A27" s="19">
        <v>16</v>
      </c>
      <c r="B27" s="87" t="s">
        <v>115</v>
      </c>
      <c r="C27" s="88" t="s">
        <v>71</v>
      </c>
      <c r="D27" s="81">
        <v>33483</v>
      </c>
      <c r="E27" s="20"/>
      <c r="F27" s="20"/>
      <c r="G27" s="18">
        <f t="shared" si="1"/>
        <v>0</v>
      </c>
      <c r="H27" s="20"/>
      <c r="I27" s="1" t="str">
        <f t="shared" si="0"/>
        <v>Kém</v>
      </c>
    </row>
    <row r="28" spans="1:9" ht="18" customHeight="1">
      <c r="A28" s="19">
        <v>17</v>
      </c>
      <c r="B28" s="87" t="s">
        <v>116</v>
      </c>
      <c r="C28" s="88" t="s">
        <v>55</v>
      </c>
      <c r="D28" s="81">
        <v>32260</v>
      </c>
      <c r="E28" s="20"/>
      <c r="F28" s="20"/>
      <c r="G28" s="18">
        <f t="shared" si="1"/>
        <v>0</v>
      </c>
      <c r="H28" s="20"/>
      <c r="I28" s="1" t="str">
        <f t="shared" si="0"/>
        <v>Kém</v>
      </c>
    </row>
    <row r="29" spans="1:9" ht="18" customHeight="1">
      <c r="A29" s="19">
        <v>18</v>
      </c>
      <c r="B29" s="87" t="s">
        <v>117</v>
      </c>
      <c r="C29" s="88" t="s">
        <v>118</v>
      </c>
      <c r="D29" s="81">
        <v>34368</v>
      </c>
      <c r="E29" s="20"/>
      <c r="F29" s="20"/>
      <c r="G29" s="18">
        <f t="shared" si="1"/>
        <v>0</v>
      </c>
      <c r="H29" s="20"/>
      <c r="I29" s="1" t="str">
        <f t="shared" si="0"/>
        <v>Kém</v>
      </c>
    </row>
    <row r="30" spans="1:9" ht="18" customHeight="1">
      <c r="A30" s="19">
        <v>19</v>
      </c>
      <c r="B30" s="87" t="s">
        <v>72</v>
      </c>
      <c r="C30" s="88" t="s">
        <v>119</v>
      </c>
      <c r="D30" s="81">
        <v>34690</v>
      </c>
      <c r="E30" s="20"/>
      <c r="F30" s="20"/>
      <c r="G30" s="18">
        <f t="shared" si="1"/>
        <v>0</v>
      </c>
      <c r="H30" s="20"/>
      <c r="I30" s="1" t="str">
        <f t="shared" si="0"/>
        <v>Kém</v>
      </c>
    </row>
    <row r="31" spans="1:9" ht="18" customHeight="1">
      <c r="A31" s="19">
        <v>20</v>
      </c>
      <c r="B31" s="87" t="s">
        <v>120</v>
      </c>
      <c r="C31" s="88" t="s">
        <v>24</v>
      </c>
      <c r="D31" s="81">
        <v>34030</v>
      </c>
      <c r="E31" s="20"/>
      <c r="F31" s="20"/>
      <c r="G31" s="18">
        <f t="shared" si="1"/>
        <v>0</v>
      </c>
      <c r="H31" s="20"/>
      <c r="I31" s="1" t="str">
        <f t="shared" si="0"/>
        <v>Kém</v>
      </c>
    </row>
    <row r="32" spans="1:9" ht="18" customHeight="1">
      <c r="A32" s="19">
        <v>21</v>
      </c>
      <c r="B32" s="87" t="s">
        <v>121</v>
      </c>
      <c r="C32" s="88" t="s">
        <v>68</v>
      </c>
      <c r="D32" s="81">
        <v>33052</v>
      </c>
      <c r="E32" s="20"/>
      <c r="F32" s="20"/>
      <c r="G32" s="18">
        <f t="shared" si="1"/>
        <v>0</v>
      </c>
      <c r="H32" s="20"/>
      <c r="I32" s="1" t="str">
        <f t="shared" si="0"/>
        <v>Kém</v>
      </c>
    </row>
    <row r="33" spans="1:9" ht="18" customHeight="1">
      <c r="A33" s="19">
        <v>22</v>
      </c>
      <c r="B33" s="87" t="s">
        <v>31</v>
      </c>
      <c r="C33" s="88" t="s">
        <v>122</v>
      </c>
      <c r="D33" s="81">
        <v>34380</v>
      </c>
      <c r="E33" s="20"/>
      <c r="F33" s="20"/>
      <c r="G33" s="18">
        <f t="shared" si="1"/>
        <v>0</v>
      </c>
      <c r="H33" s="20"/>
      <c r="I33" s="1" t="str">
        <f t="shared" si="0"/>
        <v>Kém</v>
      </c>
    </row>
    <row r="34" spans="1:9" ht="18" customHeight="1">
      <c r="A34" s="19">
        <v>23</v>
      </c>
      <c r="B34" s="87" t="s">
        <v>123</v>
      </c>
      <c r="C34" s="88" t="s">
        <v>124</v>
      </c>
      <c r="D34" s="81">
        <v>34389</v>
      </c>
      <c r="E34" s="20"/>
      <c r="F34" s="20"/>
      <c r="G34" s="18">
        <f t="shared" si="1"/>
        <v>0</v>
      </c>
      <c r="H34" s="20"/>
      <c r="I34" s="1" t="str">
        <f t="shared" si="0"/>
        <v>Kém</v>
      </c>
    </row>
    <row r="35" spans="1:9" ht="18" customHeight="1">
      <c r="A35" s="19">
        <v>24</v>
      </c>
      <c r="B35" s="87" t="s">
        <v>125</v>
      </c>
      <c r="C35" s="88" t="s">
        <v>87</v>
      </c>
      <c r="D35" s="81">
        <v>34640</v>
      </c>
      <c r="E35" s="20"/>
      <c r="F35" s="20"/>
      <c r="G35" s="18">
        <f t="shared" si="1"/>
        <v>0</v>
      </c>
      <c r="H35" s="20"/>
      <c r="I35" s="1" t="str">
        <f t="shared" si="0"/>
        <v>Kém</v>
      </c>
    </row>
    <row r="36" spans="1:9" ht="18" customHeight="1">
      <c r="A36" s="19">
        <v>25</v>
      </c>
      <c r="B36" s="87" t="s">
        <v>126</v>
      </c>
      <c r="C36" s="88" t="s">
        <v>127</v>
      </c>
      <c r="D36" s="81">
        <v>34169</v>
      </c>
      <c r="E36" s="20"/>
      <c r="F36" s="20"/>
      <c r="G36" s="18">
        <f t="shared" si="1"/>
        <v>0</v>
      </c>
      <c r="H36" s="20"/>
      <c r="I36" s="1" t="str">
        <f t="shared" si="0"/>
        <v>Kém</v>
      </c>
    </row>
    <row r="37" spans="1:9" ht="18" customHeight="1">
      <c r="A37" s="19">
        <v>26</v>
      </c>
      <c r="B37" s="87" t="s">
        <v>53</v>
      </c>
      <c r="C37" s="88" t="s">
        <v>128</v>
      </c>
      <c r="D37" s="81">
        <v>34126</v>
      </c>
      <c r="E37" s="20"/>
      <c r="F37" s="20"/>
      <c r="G37" s="18">
        <f t="shared" si="1"/>
        <v>0</v>
      </c>
      <c r="H37" s="20"/>
      <c r="I37" s="1" t="str">
        <f t="shared" si="0"/>
        <v>Kém</v>
      </c>
    </row>
    <row r="38" spans="1:9" ht="18" customHeight="1">
      <c r="A38" s="19">
        <v>27</v>
      </c>
      <c r="B38" s="87" t="s">
        <v>129</v>
      </c>
      <c r="C38" s="88" t="s">
        <v>130</v>
      </c>
      <c r="D38" s="81">
        <v>33992</v>
      </c>
      <c r="E38" s="20"/>
      <c r="F38" s="20"/>
      <c r="G38" s="18">
        <f t="shared" si="1"/>
        <v>0</v>
      </c>
      <c r="H38" s="20"/>
      <c r="I38" s="1" t="str">
        <f t="shared" si="0"/>
        <v>Kém</v>
      </c>
    </row>
    <row r="39" spans="1:9" ht="18" customHeight="1">
      <c r="A39" s="19">
        <v>28</v>
      </c>
      <c r="B39" s="84" t="s">
        <v>131</v>
      </c>
      <c r="C39" s="85" t="s">
        <v>26</v>
      </c>
      <c r="D39" s="80">
        <v>34430</v>
      </c>
      <c r="E39" s="20"/>
      <c r="F39" s="20"/>
      <c r="G39" s="18">
        <f t="shared" si="1"/>
        <v>0</v>
      </c>
      <c r="H39" s="20"/>
      <c r="I39" s="1" t="str">
        <f t="shared" si="0"/>
        <v>Kém</v>
      </c>
    </row>
    <row r="40" spans="1:9" ht="18" customHeight="1">
      <c r="A40" s="19">
        <v>29</v>
      </c>
      <c r="B40" s="87" t="s">
        <v>126</v>
      </c>
      <c r="C40" s="88" t="s">
        <v>27</v>
      </c>
      <c r="D40" s="81">
        <v>34300</v>
      </c>
      <c r="E40" s="20"/>
      <c r="F40" s="20"/>
      <c r="G40" s="18">
        <f t="shared" si="1"/>
        <v>0</v>
      </c>
      <c r="H40" s="20"/>
      <c r="I40" s="1" t="str">
        <f t="shared" si="0"/>
        <v>Kém</v>
      </c>
    </row>
    <row r="41" spans="1:9" ht="18" customHeight="1">
      <c r="A41" s="19">
        <v>30</v>
      </c>
      <c r="B41" s="87" t="s">
        <v>132</v>
      </c>
      <c r="C41" s="88" t="s">
        <v>59</v>
      </c>
      <c r="D41" s="81">
        <v>33021</v>
      </c>
      <c r="E41" s="20"/>
      <c r="F41" s="20"/>
      <c r="G41" s="18">
        <f t="shared" si="1"/>
        <v>0</v>
      </c>
      <c r="H41" s="20"/>
      <c r="I41" s="1" t="str">
        <f t="shared" si="0"/>
        <v>Kém</v>
      </c>
    </row>
    <row r="42" spans="1:9" ht="18" customHeight="1">
      <c r="A42" s="19">
        <v>31</v>
      </c>
      <c r="B42" s="87" t="s">
        <v>133</v>
      </c>
      <c r="C42" s="88" t="s">
        <v>60</v>
      </c>
      <c r="D42" s="81">
        <v>34572</v>
      </c>
      <c r="E42" s="20"/>
      <c r="F42" s="20"/>
      <c r="G42" s="18">
        <f t="shared" si="1"/>
        <v>0</v>
      </c>
      <c r="H42" s="20"/>
      <c r="I42" s="1" t="str">
        <f t="shared" si="0"/>
        <v>Kém</v>
      </c>
    </row>
    <row r="43" spans="1:9" ht="18" customHeight="1">
      <c r="A43" s="19">
        <v>32</v>
      </c>
      <c r="B43" s="84" t="s">
        <v>134</v>
      </c>
      <c r="C43" s="85" t="s">
        <v>28</v>
      </c>
      <c r="D43" s="80">
        <v>34033</v>
      </c>
      <c r="E43" s="20"/>
      <c r="F43" s="20"/>
      <c r="G43" s="18">
        <f t="shared" si="1"/>
        <v>0</v>
      </c>
      <c r="H43" s="20"/>
      <c r="I43" s="1" t="str">
        <f t="shared" si="0"/>
        <v>Kém</v>
      </c>
    </row>
    <row r="44" spans="1:9" ht="18" customHeight="1">
      <c r="A44" s="19">
        <v>33</v>
      </c>
      <c r="B44" s="84" t="s">
        <v>65</v>
      </c>
      <c r="C44" s="85" t="s">
        <v>135</v>
      </c>
      <c r="D44" s="80">
        <v>33887</v>
      </c>
      <c r="E44" s="20"/>
      <c r="F44" s="20"/>
      <c r="G44" s="18">
        <f t="shared" si="1"/>
        <v>0</v>
      </c>
      <c r="H44" s="20"/>
      <c r="I44" s="1" t="str">
        <f t="shared" si="0"/>
        <v>Kém</v>
      </c>
    </row>
    <row r="45" spans="1:9" ht="18" customHeight="1">
      <c r="A45" s="19">
        <v>34</v>
      </c>
      <c r="B45" s="87" t="s">
        <v>107</v>
      </c>
      <c r="C45" s="88" t="s">
        <v>136</v>
      </c>
      <c r="D45" s="81">
        <v>31848</v>
      </c>
      <c r="E45" s="20"/>
      <c r="F45" s="20"/>
      <c r="G45" s="18">
        <f t="shared" si="1"/>
        <v>0</v>
      </c>
      <c r="H45" s="20"/>
      <c r="I45" s="1" t="str">
        <f t="shared" si="0"/>
        <v>Kém</v>
      </c>
    </row>
    <row r="46" spans="1:9" ht="18" customHeight="1">
      <c r="A46" s="19">
        <v>35</v>
      </c>
      <c r="B46" s="84" t="s">
        <v>90</v>
      </c>
      <c r="C46" s="85" t="s">
        <v>137</v>
      </c>
      <c r="D46" s="80">
        <v>34318</v>
      </c>
      <c r="E46" s="20"/>
      <c r="F46" s="20"/>
      <c r="G46" s="18">
        <f t="shared" si="1"/>
        <v>0</v>
      </c>
      <c r="H46" s="20"/>
      <c r="I46" s="1" t="str">
        <f t="shared" si="0"/>
        <v>Kém</v>
      </c>
    </row>
    <row r="47" spans="1:9" ht="18" customHeight="1">
      <c r="A47" s="19">
        <v>36</v>
      </c>
      <c r="B47" s="87" t="s">
        <v>138</v>
      </c>
      <c r="C47" s="88" t="s">
        <v>61</v>
      </c>
      <c r="D47" s="81">
        <v>34365</v>
      </c>
      <c r="E47" s="20"/>
      <c r="F47" s="20"/>
      <c r="G47" s="18">
        <f t="shared" si="1"/>
        <v>0</v>
      </c>
      <c r="H47" s="20"/>
      <c r="I47" s="1" t="str">
        <f t="shared" si="0"/>
        <v>Kém</v>
      </c>
    </row>
    <row r="48" spans="1:9" ht="18" customHeight="1">
      <c r="A48" s="19">
        <v>37</v>
      </c>
      <c r="B48" s="87" t="s">
        <v>56</v>
      </c>
      <c r="C48" s="88" t="s">
        <v>30</v>
      </c>
      <c r="D48" s="81">
        <v>34626</v>
      </c>
      <c r="E48" s="20"/>
      <c r="F48" s="20"/>
      <c r="G48" s="18">
        <f t="shared" si="1"/>
        <v>0</v>
      </c>
      <c r="H48" s="20"/>
      <c r="I48" s="1" t="str">
        <f t="shared" si="0"/>
        <v>Kém</v>
      </c>
    </row>
    <row r="49" spans="1:9" ht="18" customHeight="1">
      <c r="A49" s="19">
        <v>38</v>
      </c>
      <c r="B49" s="87" t="s">
        <v>139</v>
      </c>
      <c r="C49" s="88" t="s">
        <v>30</v>
      </c>
      <c r="D49" s="81">
        <v>34377</v>
      </c>
      <c r="E49" s="20"/>
      <c r="F49" s="20"/>
      <c r="G49" s="18">
        <f t="shared" si="1"/>
        <v>0</v>
      </c>
      <c r="H49" s="20"/>
      <c r="I49" s="1" t="str">
        <f t="shared" si="0"/>
        <v>Kém</v>
      </c>
    </row>
    <row r="50" spans="1:9" ht="18" customHeight="1">
      <c r="A50" s="19">
        <v>39</v>
      </c>
      <c r="B50" s="87" t="s">
        <v>140</v>
      </c>
      <c r="C50" s="88" t="s">
        <v>64</v>
      </c>
      <c r="D50" s="81">
        <v>33364</v>
      </c>
      <c r="E50" s="20"/>
      <c r="F50" s="20"/>
      <c r="G50" s="18">
        <f t="shared" si="1"/>
        <v>0</v>
      </c>
      <c r="H50" s="20"/>
      <c r="I50" s="1" t="str">
        <f t="shared" si="0"/>
        <v>Kém</v>
      </c>
    </row>
    <row r="51" spans="1:9" ht="18" customHeight="1">
      <c r="A51" s="19">
        <v>40</v>
      </c>
      <c r="B51" s="87" t="s">
        <v>69</v>
      </c>
      <c r="C51" s="88" t="s">
        <v>64</v>
      </c>
      <c r="D51" s="81">
        <v>34350</v>
      </c>
      <c r="E51" s="20"/>
      <c r="F51" s="20"/>
      <c r="G51" s="18">
        <f t="shared" si="1"/>
        <v>0</v>
      </c>
      <c r="H51" s="20"/>
      <c r="I51" s="1" t="str">
        <f t="shared" si="0"/>
        <v>Kém</v>
      </c>
    </row>
    <row r="52" spans="1:9" ht="18" customHeight="1">
      <c r="A52" s="19">
        <v>41</v>
      </c>
      <c r="B52" s="87" t="s">
        <v>140</v>
      </c>
      <c r="C52" s="88" t="s">
        <v>141</v>
      </c>
      <c r="D52" s="81">
        <v>34244</v>
      </c>
      <c r="E52" s="20"/>
      <c r="F52" s="20"/>
      <c r="G52" s="18">
        <f t="shared" si="1"/>
        <v>0</v>
      </c>
      <c r="H52" s="20"/>
      <c r="I52" s="1" t="str">
        <f t="shared" si="0"/>
        <v>Kém</v>
      </c>
    </row>
    <row r="53" spans="1:9" ht="18" customHeight="1">
      <c r="A53" s="19">
        <v>42</v>
      </c>
      <c r="B53" s="87" t="s">
        <v>159</v>
      </c>
      <c r="C53" s="88" t="s">
        <v>64</v>
      </c>
      <c r="D53" s="81">
        <v>33903</v>
      </c>
      <c r="E53" s="20"/>
      <c r="F53" s="20"/>
      <c r="G53" s="18">
        <f t="shared" si="1"/>
        <v>0</v>
      </c>
      <c r="H53" s="20"/>
      <c r="I53" s="1" t="str">
        <f t="shared" si="0"/>
        <v>Kém</v>
      </c>
    </row>
    <row r="54" spans="1:8" ht="18" customHeight="1">
      <c r="A54" s="39"/>
      <c r="B54" s="40"/>
      <c r="C54" s="41"/>
      <c r="D54" s="42"/>
      <c r="E54" s="21"/>
      <c r="F54" s="21"/>
      <c r="G54" s="22"/>
      <c r="H54" s="21"/>
    </row>
    <row r="56" spans="1:8" ht="18" customHeight="1">
      <c r="A56" s="25"/>
      <c r="B56" s="25"/>
      <c r="C56" s="77" t="s">
        <v>32</v>
      </c>
      <c r="D56" s="77" t="s">
        <v>33</v>
      </c>
      <c r="E56" s="77" t="s">
        <v>34</v>
      </c>
      <c r="F56" s="77" t="s">
        <v>32</v>
      </c>
      <c r="G56" s="77" t="s">
        <v>33</v>
      </c>
      <c r="H56" s="77" t="s">
        <v>34</v>
      </c>
    </row>
    <row r="57" spans="1:8" ht="18" customHeight="1">
      <c r="A57" s="25"/>
      <c r="B57" s="25" t="s">
        <v>35</v>
      </c>
      <c r="C57" s="89" t="s">
        <v>36</v>
      </c>
      <c r="D57" s="89">
        <f>COUNTIF(I12:I53,"Xuất sắc")</f>
        <v>0</v>
      </c>
      <c r="E57" s="90">
        <f>D57*100/B58</f>
        <v>0</v>
      </c>
      <c r="F57" s="90" t="s">
        <v>37</v>
      </c>
      <c r="G57" s="89">
        <f>COUNTIF(I12:I53,"Trung bình")</f>
        <v>0</v>
      </c>
      <c r="H57" s="90">
        <f>G57*100/B58</f>
        <v>0</v>
      </c>
    </row>
    <row r="58" spans="1:8" ht="18" customHeight="1">
      <c r="A58" s="25"/>
      <c r="B58" s="91">
        <f>D57+D58+D59+D60+G57+G58+G59</f>
        <v>42</v>
      </c>
      <c r="C58" s="89" t="s">
        <v>38</v>
      </c>
      <c r="D58" s="89">
        <f>COUNTIF(I12:I53,"Giỏi")</f>
        <v>0</v>
      </c>
      <c r="E58" s="90">
        <f>D58*100/B58</f>
        <v>0</v>
      </c>
      <c r="F58" s="90" t="s">
        <v>39</v>
      </c>
      <c r="G58" s="89">
        <f>COUNTIF(I12:I53,"Yếu")</f>
        <v>0</v>
      </c>
      <c r="H58" s="90">
        <f>G58*100/B58</f>
        <v>0</v>
      </c>
    </row>
    <row r="59" spans="1:8" ht="18" customHeight="1">
      <c r="A59" s="25"/>
      <c r="B59" s="25"/>
      <c r="C59" s="92" t="s">
        <v>40</v>
      </c>
      <c r="D59" s="89">
        <f>COUNTIF(I12:I53,"Khá")</f>
        <v>0</v>
      </c>
      <c r="E59" s="90">
        <f>D59*100/B58</f>
        <v>0</v>
      </c>
      <c r="F59" s="90" t="s">
        <v>41</v>
      </c>
      <c r="G59" s="89">
        <f>COUNTIF(I12:I53,"Kém")</f>
        <v>42</v>
      </c>
      <c r="H59" s="90">
        <f>G59*100/B58</f>
        <v>100</v>
      </c>
    </row>
    <row r="60" spans="1:8" ht="18" customHeight="1">
      <c r="A60" s="25"/>
      <c r="B60" s="25"/>
      <c r="C60" s="93" t="s">
        <v>42</v>
      </c>
      <c r="D60" s="89">
        <f>COUNTIF(I12:I53,"TB khá")</f>
        <v>0</v>
      </c>
      <c r="E60" s="90">
        <f>D60*100/B58</f>
        <v>0</v>
      </c>
      <c r="F60" s="90"/>
      <c r="G60" s="90"/>
      <c r="H60" s="90"/>
    </row>
    <row r="61" spans="1:9" s="28" customFormat="1" ht="18" customHeight="1">
      <c r="A61" s="24" t="s">
        <v>43</v>
      </c>
      <c r="B61" s="25"/>
      <c r="C61" s="26"/>
      <c r="D61" s="25"/>
      <c r="E61" s="25"/>
      <c r="F61" s="25"/>
      <c r="G61" s="25"/>
      <c r="H61" s="1"/>
      <c r="I61" s="27"/>
    </row>
    <row r="62" spans="1:9" s="28" customFormat="1" ht="18" customHeight="1">
      <c r="A62" s="29"/>
      <c r="B62" s="30" t="s">
        <v>44</v>
      </c>
      <c r="C62" s="31"/>
      <c r="D62" s="32"/>
      <c r="E62" s="32"/>
      <c r="F62" s="32"/>
      <c r="G62" s="32"/>
      <c r="I62" s="27"/>
    </row>
    <row r="63" spans="1:9" s="28" customFormat="1" ht="18" customHeight="1">
      <c r="A63" s="25"/>
      <c r="B63" s="33" t="s">
        <v>45</v>
      </c>
      <c r="C63" s="26"/>
      <c r="D63" s="25"/>
      <c r="E63" s="25"/>
      <c r="F63" s="25"/>
      <c r="G63" s="25"/>
      <c r="H63" s="1"/>
      <c r="I63" s="27"/>
    </row>
    <row r="64" spans="5:8" ht="18" customHeight="1">
      <c r="E64" s="7"/>
      <c r="F64" s="142" t="s">
        <v>47</v>
      </c>
      <c r="G64" s="142"/>
      <c r="H64" s="142"/>
    </row>
    <row r="65" spans="1:8" s="35" customFormat="1" ht="18" customHeight="1">
      <c r="A65" s="138" t="s">
        <v>48</v>
      </c>
      <c r="B65" s="138"/>
      <c r="C65" s="139" t="s">
        <v>49</v>
      </c>
      <c r="D65" s="139"/>
      <c r="E65" s="139"/>
      <c r="F65" s="140" t="s">
        <v>50</v>
      </c>
      <c r="G65" s="140"/>
      <c r="H65" s="140"/>
    </row>
    <row r="66" spans="1:8" s="36" customFormat="1" ht="18" customHeight="1">
      <c r="A66" s="141" t="s">
        <v>51</v>
      </c>
      <c r="B66" s="141"/>
      <c r="C66" s="141" t="s">
        <v>51</v>
      </c>
      <c r="D66" s="141"/>
      <c r="E66" s="141"/>
      <c r="F66" s="141" t="s">
        <v>51</v>
      </c>
      <c r="G66" s="141"/>
      <c r="H66" s="141"/>
    </row>
    <row r="94" ht="18" customHeight="1">
      <c r="B94" s="28"/>
    </row>
  </sheetData>
  <mergeCells count="16">
    <mergeCell ref="A4:H4"/>
    <mergeCell ref="A6:H6"/>
    <mergeCell ref="A1:D1"/>
    <mergeCell ref="E1:H1"/>
    <mergeCell ref="A2:D2"/>
    <mergeCell ref="E2:H2"/>
    <mergeCell ref="A7:H7"/>
    <mergeCell ref="A8:H8"/>
    <mergeCell ref="B11:C11"/>
    <mergeCell ref="F64:H64"/>
    <mergeCell ref="A65:B65"/>
    <mergeCell ref="C65:E65"/>
    <mergeCell ref="F65:H65"/>
    <mergeCell ref="A66:B66"/>
    <mergeCell ref="C66:E66"/>
    <mergeCell ref="F66:H66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1"/>
  <headerFooter alignWithMargins="0">
    <oddHeader>&amp;R&amp;"Times New Roman,Bold"&amp;9KĐ5234&amp;12&amp;P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37">
      <selection activeCell="A36" sqref="A11:IV36"/>
    </sheetView>
  </sheetViews>
  <sheetFormatPr defaultColWidth="9.00390625" defaultRowHeight="15" customHeight="1"/>
  <cols>
    <col min="1" max="1" width="5.875" style="25" customWidth="1"/>
    <col min="2" max="2" width="19.50390625" style="25" customWidth="1"/>
    <col min="3" max="3" width="8.625" style="26" customWidth="1"/>
    <col min="4" max="4" width="10.75390625" style="78" customWidth="1"/>
    <col min="5" max="5" width="10.00390625" style="25" customWidth="1"/>
    <col min="6" max="6" width="10.25390625" style="25" customWidth="1"/>
    <col min="7" max="7" width="10.375" style="95" customWidth="1"/>
    <col min="8" max="8" width="12.875" style="25" customWidth="1"/>
    <col min="9" max="16384" width="9.00390625" style="25" customWidth="1"/>
  </cols>
  <sheetData>
    <row r="1" spans="1:8" ht="15" customHeight="1">
      <c r="A1" s="147" t="s">
        <v>0</v>
      </c>
      <c r="B1" s="148"/>
      <c r="C1" s="148"/>
      <c r="D1" s="148"/>
      <c r="E1" s="147" t="s">
        <v>1</v>
      </c>
      <c r="F1" s="148"/>
      <c r="G1" s="148"/>
      <c r="H1" s="148"/>
    </row>
    <row r="2" spans="1:8" ht="15" customHeight="1">
      <c r="A2" s="147" t="s">
        <v>160</v>
      </c>
      <c r="B2" s="148"/>
      <c r="C2" s="148"/>
      <c r="D2" s="148"/>
      <c r="E2" s="99" t="s">
        <v>3</v>
      </c>
      <c r="F2" s="117"/>
      <c r="G2" s="117"/>
      <c r="H2" s="117"/>
    </row>
    <row r="3" ht="15" customHeight="1">
      <c r="J3" s="25" t="s">
        <v>6</v>
      </c>
    </row>
    <row r="4" spans="1:11" ht="15" customHeight="1">
      <c r="A4" s="119" t="s">
        <v>7</v>
      </c>
      <c r="B4" s="117"/>
      <c r="C4" s="117"/>
      <c r="D4" s="117"/>
      <c r="E4" s="117"/>
      <c r="F4" s="117"/>
      <c r="G4" s="117"/>
      <c r="H4" s="117"/>
      <c r="I4" s="94"/>
      <c r="J4" s="94"/>
      <c r="K4" s="94"/>
    </row>
    <row r="5" spans="1:11" ht="15" customHeight="1">
      <c r="A5" s="94"/>
      <c r="B5" s="94"/>
      <c r="C5" s="96"/>
      <c r="D5" s="94"/>
      <c r="E5" s="94"/>
      <c r="F5" s="94"/>
      <c r="G5" s="94"/>
      <c r="H5" s="94"/>
      <c r="I5" s="94"/>
      <c r="J5" s="94"/>
      <c r="K5" s="94"/>
    </row>
    <row r="6" spans="1:11" ht="15" customHeight="1">
      <c r="A6" s="116" t="s">
        <v>8</v>
      </c>
      <c r="B6" s="123"/>
      <c r="C6" s="123"/>
      <c r="D6" s="123"/>
      <c r="E6" s="123"/>
      <c r="F6" s="123"/>
      <c r="G6" s="123"/>
      <c r="H6" s="123"/>
      <c r="I6" s="98"/>
      <c r="J6" s="98"/>
      <c r="K6" s="98"/>
    </row>
    <row r="7" spans="1:11" ht="15" customHeight="1">
      <c r="A7" s="116" t="s">
        <v>9</v>
      </c>
      <c r="B7" s="120"/>
      <c r="C7" s="120"/>
      <c r="D7" s="120"/>
      <c r="E7" s="120"/>
      <c r="F7" s="120"/>
      <c r="G7" s="120"/>
      <c r="H7" s="120"/>
      <c r="I7" s="98"/>
      <c r="J7" s="98"/>
      <c r="K7" s="98"/>
    </row>
    <row r="8" spans="1:11" ht="15" customHeight="1">
      <c r="A8" s="116" t="s">
        <v>10</v>
      </c>
      <c r="B8" s="120"/>
      <c r="C8" s="120"/>
      <c r="D8" s="120"/>
      <c r="E8" s="120"/>
      <c r="F8" s="120"/>
      <c r="G8" s="120"/>
      <c r="H8" s="120"/>
      <c r="I8" s="98"/>
      <c r="J8" s="98"/>
      <c r="K8" s="98"/>
    </row>
    <row r="9" spans="1:11" ht="15" customHeight="1">
      <c r="A9" s="116"/>
      <c r="B9" s="120"/>
      <c r="C9" s="120"/>
      <c r="D9" s="120"/>
      <c r="E9" s="120"/>
      <c r="F9" s="120"/>
      <c r="G9" s="120"/>
      <c r="H9" s="120"/>
      <c r="I9" s="98"/>
      <c r="J9" s="98"/>
      <c r="K9" s="98"/>
    </row>
    <row r="10" spans="1:8" ht="15" customHeight="1">
      <c r="A10" s="86" t="s">
        <v>94</v>
      </c>
      <c r="H10" s="103"/>
    </row>
    <row r="11" spans="1:8" s="107" customFormat="1" ht="31.5">
      <c r="A11" s="104" t="s">
        <v>11</v>
      </c>
      <c r="B11" s="121" t="s">
        <v>12</v>
      </c>
      <c r="C11" s="122"/>
      <c r="D11" s="106" t="s">
        <v>13</v>
      </c>
      <c r="E11" s="106" t="s">
        <v>14</v>
      </c>
      <c r="F11" s="106" t="s">
        <v>15</v>
      </c>
      <c r="G11" s="106" t="s">
        <v>16</v>
      </c>
      <c r="H11" s="105" t="s">
        <v>17</v>
      </c>
    </row>
    <row r="12" spans="1:9" ht="15.75">
      <c r="A12" s="108">
        <v>1</v>
      </c>
      <c r="B12" s="109" t="s">
        <v>142</v>
      </c>
      <c r="C12" s="110" t="s">
        <v>143</v>
      </c>
      <c r="D12" s="111">
        <v>34637</v>
      </c>
      <c r="E12" s="112"/>
      <c r="F12" s="112"/>
      <c r="G12" s="113">
        <f>(F12+E12)/2</f>
        <v>0</v>
      </c>
      <c r="H12" s="112"/>
      <c r="I12" s="25" t="str">
        <f>IF(G12&gt;=8.95,"Xuất sắc",IF(G12&gt;=7.95,"Giỏi",IF(G12&gt;=6.65,"Khá",IF(G12&gt;=5.95,"TB khá",IF(G12&gt;=4.95,"Trung bình",IF(G12&gt;=3.95,"Yếu",IF(G12&lt;3.95,"Kém")))))))</f>
        <v>Kém</v>
      </c>
    </row>
    <row r="13" spans="1:9" ht="15.75">
      <c r="A13" s="114">
        <v>2</v>
      </c>
      <c r="B13" s="124" t="s">
        <v>144</v>
      </c>
      <c r="C13" s="125" t="s">
        <v>145</v>
      </c>
      <c r="D13" s="126">
        <v>34628</v>
      </c>
      <c r="E13" s="127"/>
      <c r="F13" s="127"/>
      <c r="G13" s="128">
        <f>(F13+E13)/2</f>
        <v>0</v>
      </c>
      <c r="H13" s="127"/>
      <c r="I13" s="25" t="str">
        <f>IF(G13&gt;=8.95,"Xuất sắc",IF(G13&gt;=7.95,"Giỏi",IF(G13&gt;=6.65,"Khá",IF(G13&gt;=5.95,"TB khá",IF(G13&gt;=4.95,"Trung bình",IF(G13&gt;=3.95,"Yếu",IF(G13&lt;3.95,"Kém")))))))</f>
        <v>Kém</v>
      </c>
    </row>
    <row r="14" spans="1:9" ht="15.75">
      <c r="A14" s="114">
        <v>3</v>
      </c>
      <c r="B14" s="124" t="s">
        <v>146</v>
      </c>
      <c r="C14" s="125" t="s">
        <v>84</v>
      </c>
      <c r="D14" s="126">
        <v>34527</v>
      </c>
      <c r="E14" s="127"/>
      <c r="F14" s="127"/>
      <c r="G14" s="128">
        <f aca="true" t="shared" si="0" ref="G14:G36">(F14+E14)/2</f>
        <v>0</v>
      </c>
      <c r="H14" s="127"/>
      <c r="I14" s="25" t="str">
        <f aca="true" t="shared" si="1" ref="I14:I36">IF(G14&gt;=8.95,"Xuất sắc",IF(G14&gt;=7.95,"Giỏi",IF(G14&gt;=6.65,"Khá",IF(G14&gt;=5.95,"TB khá",IF(G14&gt;=4.95,"Trung bình",IF(G14&gt;=3.95,"Yếu",IF(G14&lt;3.95,"Kém")))))))</f>
        <v>Kém</v>
      </c>
    </row>
    <row r="15" spans="1:9" ht="15.75">
      <c r="A15" s="114">
        <v>4</v>
      </c>
      <c r="B15" s="124" t="s">
        <v>19</v>
      </c>
      <c r="C15" s="125" t="s">
        <v>147</v>
      </c>
      <c r="D15" s="126">
        <v>33817</v>
      </c>
      <c r="E15" s="127"/>
      <c r="F15" s="127"/>
      <c r="G15" s="128">
        <f t="shared" si="0"/>
        <v>0</v>
      </c>
      <c r="H15" s="127"/>
      <c r="I15" s="25" t="str">
        <f t="shared" si="1"/>
        <v>Kém</v>
      </c>
    </row>
    <row r="16" spans="1:9" ht="15.75">
      <c r="A16" s="114">
        <v>5</v>
      </c>
      <c r="B16" s="124" t="s">
        <v>21</v>
      </c>
      <c r="C16" s="125" t="s">
        <v>67</v>
      </c>
      <c r="D16" s="126">
        <v>34404</v>
      </c>
      <c r="E16" s="127"/>
      <c r="F16" s="127"/>
      <c r="G16" s="128">
        <f t="shared" si="0"/>
        <v>0</v>
      </c>
      <c r="H16" s="127"/>
      <c r="I16" s="25" t="str">
        <f t="shared" si="1"/>
        <v>Kém</v>
      </c>
    </row>
    <row r="17" spans="1:9" ht="15.75">
      <c r="A17" s="114">
        <v>6</v>
      </c>
      <c r="B17" s="124" t="s">
        <v>148</v>
      </c>
      <c r="C17" s="125" t="s">
        <v>106</v>
      </c>
      <c r="D17" s="126">
        <v>33596</v>
      </c>
      <c r="E17" s="127"/>
      <c r="F17" s="127"/>
      <c r="G17" s="128">
        <f t="shared" si="0"/>
        <v>0</v>
      </c>
      <c r="H17" s="127"/>
      <c r="I17" s="25" t="str">
        <f t="shared" si="1"/>
        <v>Kém</v>
      </c>
    </row>
    <row r="18" spans="1:9" ht="15.75">
      <c r="A18" s="114">
        <v>7</v>
      </c>
      <c r="B18" s="124" t="s">
        <v>149</v>
      </c>
      <c r="C18" s="125" t="s">
        <v>106</v>
      </c>
      <c r="D18" s="126">
        <v>34657</v>
      </c>
      <c r="E18" s="127"/>
      <c r="F18" s="127"/>
      <c r="G18" s="128">
        <f t="shared" si="0"/>
        <v>0</v>
      </c>
      <c r="H18" s="127"/>
      <c r="I18" s="25" t="str">
        <f t="shared" si="1"/>
        <v>Kém</v>
      </c>
    </row>
    <row r="19" spans="1:9" ht="15.75">
      <c r="A19" s="114">
        <v>8</v>
      </c>
      <c r="B19" s="124" t="s">
        <v>19</v>
      </c>
      <c r="C19" s="125" t="s">
        <v>52</v>
      </c>
      <c r="D19" s="126">
        <v>34516</v>
      </c>
      <c r="E19" s="127"/>
      <c r="F19" s="127"/>
      <c r="G19" s="128">
        <f t="shared" si="0"/>
        <v>0</v>
      </c>
      <c r="H19" s="127"/>
      <c r="I19" s="25" t="str">
        <f t="shared" si="1"/>
        <v>Kém</v>
      </c>
    </row>
    <row r="20" spans="1:9" ht="15.75">
      <c r="A20" s="114">
        <v>9</v>
      </c>
      <c r="B20" s="124" t="s">
        <v>22</v>
      </c>
      <c r="C20" s="125" t="s">
        <v>150</v>
      </c>
      <c r="D20" s="126">
        <v>34243</v>
      </c>
      <c r="E20" s="127"/>
      <c r="F20" s="127"/>
      <c r="G20" s="128">
        <f t="shared" si="0"/>
        <v>0</v>
      </c>
      <c r="H20" s="127"/>
      <c r="I20" s="25" t="str">
        <f t="shared" si="1"/>
        <v>Kém</v>
      </c>
    </row>
    <row r="21" spans="1:9" ht="15.75">
      <c r="A21" s="114">
        <v>10</v>
      </c>
      <c r="B21" s="124" t="s">
        <v>151</v>
      </c>
      <c r="C21" s="125" t="s">
        <v>86</v>
      </c>
      <c r="D21" s="126">
        <v>34197</v>
      </c>
      <c r="E21" s="127"/>
      <c r="F21" s="127"/>
      <c r="G21" s="128">
        <f t="shared" si="0"/>
        <v>0</v>
      </c>
      <c r="H21" s="127"/>
      <c r="I21" s="25" t="str">
        <f t="shared" si="1"/>
        <v>Kém</v>
      </c>
    </row>
    <row r="22" spans="1:9" ht="15.75">
      <c r="A22" s="114">
        <v>11</v>
      </c>
      <c r="B22" s="124" t="s">
        <v>29</v>
      </c>
      <c r="C22" s="125" t="s">
        <v>152</v>
      </c>
      <c r="D22" s="126">
        <v>34693</v>
      </c>
      <c r="E22" s="127"/>
      <c r="F22" s="127"/>
      <c r="G22" s="128">
        <f t="shared" si="0"/>
        <v>0</v>
      </c>
      <c r="H22" s="127"/>
      <c r="I22" s="25" t="str">
        <f t="shared" si="1"/>
        <v>Kém</v>
      </c>
    </row>
    <row r="23" spans="1:9" ht="15.75">
      <c r="A23" s="114">
        <v>12</v>
      </c>
      <c r="B23" s="124" t="s">
        <v>134</v>
      </c>
      <c r="C23" s="125" t="s">
        <v>153</v>
      </c>
      <c r="D23" s="126">
        <v>33382</v>
      </c>
      <c r="E23" s="127"/>
      <c r="F23" s="127"/>
      <c r="G23" s="128">
        <f t="shared" si="0"/>
        <v>0</v>
      </c>
      <c r="H23" s="127"/>
      <c r="I23" s="25" t="str">
        <f t="shared" si="1"/>
        <v>Kém</v>
      </c>
    </row>
    <row r="24" spans="1:9" ht="15.75">
      <c r="A24" s="114">
        <v>13</v>
      </c>
      <c r="B24" s="124" t="s">
        <v>22</v>
      </c>
      <c r="C24" s="125" t="s">
        <v>57</v>
      </c>
      <c r="D24" s="126">
        <v>34694</v>
      </c>
      <c r="E24" s="127"/>
      <c r="F24" s="127"/>
      <c r="G24" s="128">
        <f t="shared" si="0"/>
        <v>0</v>
      </c>
      <c r="H24" s="127"/>
      <c r="I24" s="25" t="str">
        <f t="shared" si="1"/>
        <v>Kém</v>
      </c>
    </row>
    <row r="25" spans="1:9" ht="15.75">
      <c r="A25" s="114">
        <v>14</v>
      </c>
      <c r="B25" s="124" t="s">
        <v>154</v>
      </c>
      <c r="C25" s="125" t="s">
        <v>58</v>
      </c>
      <c r="D25" s="126">
        <v>34603</v>
      </c>
      <c r="E25" s="127"/>
      <c r="F25" s="127"/>
      <c r="G25" s="128">
        <f t="shared" si="0"/>
        <v>0</v>
      </c>
      <c r="H25" s="127"/>
      <c r="I25" s="25" t="str">
        <f t="shared" si="1"/>
        <v>Kém</v>
      </c>
    </row>
    <row r="26" spans="1:9" ht="15.75">
      <c r="A26" s="114">
        <v>15</v>
      </c>
      <c r="B26" s="124" t="s">
        <v>96</v>
      </c>
      <c r="C26" s="125" t="s">
        <v>25</v>
      </c>
      <c r="D26" s="126">
        <v>33336</v>
      </c>
      <c r="E26" s="127"/>
      <c r="F26" s="127"/>
      <c r="G26" s="128">
        <f t="shared" si="0"/>
        <v>0</v>
      </c>
      <c r="H26" s="127"/>
      <c r="I26" s="25" t="str">
        <f t="shared" si="1"/>
        <v>Kém</v>
      </c>
    </row>
    <row r="27" spans="1:9" ht="15.75">
      <c r="A27" s="114">
        <v>16</v>
      </c>
      <c r="B27" s="124" t="s">
        <v>99</v>
      </c>
      <c r="C27" s="125" t="s">
        <v>25</v>
      </c>
      <c r="D27" s="126">
        <v>32238</v>
      </c>
      <c r="E27" s="127"/>
      <c r="F27" s="127"/>
      <c r="G27" s="128">
        <f t="shared" si="0"/>
        <v>0</v>
      </c>
      <c r="H27" s="127"/>
      <c r="I27" s="25" t="str">
        <f t="shared" si="1"/>
        <v>Kém</v>
      </c>
    </row>
    <row r="28" spans="1:9" ht="15.75">
      <c r="A28" s="114">
        <v>17</v>
      </c>
      <c r="B28" s="124" t="s">
        <v>114</v>
      </c>
      <c r="C28" s="125" t="s">
        <v>73</v>
      </c>
      <c r="D28" s="126">
        <v>33780</v>
      </c>
      <c r="E28" s="127"/>
      <c r="F28" s="127"/>
      <c r="G28" s="128">
        <f t="shared" si="0"/>
        <v>0</v>
      </c>
      <c r="H28" s="127"/>
      <c r="I28" s="25" t="str">
        <f t="shared" si="1"/>
        <v>Kém</v>
      </c>
    </row>
    <row r="29" spans="1:9" ht="15.75">
      <c r="A29" s="114">
        <v>18</v>
      </c>
      <c r="B29" s="124" t="s">
        <v>155</v>
      </c>
      <c r="C29" s="125" t="s">
        <v>156</v>
      </c>
      <c r="D29" s="126">
        <v>33665</v>
      </c>
      <c r="E29" s="127"/>
      <c r="F29" s="127"/>
      <c r="G29" s="128">
        <f t="shared" si="0"/>
        <v>0</v>
      </c>
      <c r="H29" s="127"/>
      <c r="I29" s="25" t="str">
        <f t="shared" si="1"/>
        <v>Kém</v>
      </c>
    </row>
    <row r="30" spans="1:9" ht="15.75">
      <c r="A30" s="114">
        <v>19</v>
      </c>
      <c r="B30" s="124" t="s">
        <v>88</v>
      </c>
      <c r="C30" s="125" t="s">
        <v>137</v>
      </c>
      <c r="D30" s="126">
        <v>33614</v>
      </c>
      <c r="E30" s="127"/>
      <c r="F30" s="127"/>
      <c r="G30" s="128">
        <f t="shared" si="0"/>
        <v>0</v>
      </c>
      <c r="H30" s="127"/>
      <c r="I30" s="25" t="str">
        <f t="shared" si="1"/>
        <v>Kém</v>
      </c>
    </row>
    <row r="31" spans="1:9" ht="15.75">
      <c r="A31" s="114">
        <v>20</v>
      </c>
      <c r="B31" s="124" t="s">
        <v>157</v>
      </c>
      <c r="C31" s="125" t="s">
        <v>62</v>
      </c>
      <c r="D31" s="126">
        <v>34329</v>
      </c>
      <c r="E31" s="127"/>
      <c r="F31" s="127"/>
      <c r="G31" s="128">
        <f t="shared" si="0"/>
        <v>0</v>
      </c>
      <c r="H31" s="127"/>
      <c r="I31" s="25" t="str">
        <f t="shared" si="1"/>
        <v>Kém</v>
      </c>
    </row>
    <row r="32" spans="1:9" ht="15.75">
      <c r="A32" s="114">
        <v>21</v>
      </c>
      <c r="B32" s="124" t="s">
        <v>154</v>
      </c>
      <c r="C32" s="125" t="s">
        <v>63</v>
      </c>
      <c r="D32" s="126">
        <v>32466</v>
      </c>
      <c r="E32" s="127"/>
      <c r="F32" s="127"/>
      <c r="G32" s="128">
        <f t="shared" si="0"/>
        <v>0</v>
      </c>
      <c r="H32" s="127"/>
      <c r="I32" s="25" t="str">
        <f t="shared" si="1"/>
        <v>Kém</v>
      </c>
    </row>
    <row r="33" spans="1:9" ht="15.75">
      <c r="A33" s="114">
        <v>22</v>
      </c>
      <c r="B33" s="124" t="s">
        <v>158</v>
      </c>
      <c r="C33" s="125" t="s">
        <v>89</v>
      </c>
      <c r="D33" s="126">
        <v>34154</v>
      </c>
      <c r="E33" s="127"/>
      <c r="F33" s="127"/>
      <c r="G33" s="128">
        <f t="shared" si="0"/>
        <v>0</v>
      </c>
      <c r="H33" s="127"/>
      <c r="I33" s="25" t="str">
        <f t="shared" si="1"/>
        <v>Kém</v>
      </c>
    </row>
    <row r="34" spans="1:9" ht="15.75">
      <c r="A34" s="114">
        <v>23</v>
      </c>
      <c r="B34" s="124" t="s">
        <v>54</v>
      </c>
      <c r="C34" s="125" t="s">
        <v>64</v>
      </c>
      <c r="D34" s="126">
        <v>33776</v>
      </c>
      <c r="E34" s="127"/>
      <c r="F34" s="127"/>
      <c r="G34" s="128">
        <f t="shared" si="0"/>
        <v>0</v>
      </c>
      <c r="H34" s="127"/>
      <c r="I34" s="25" t="str">
        <f t="shared" si="1"/>
        <v>Kém</v>
      </c>
    </row>
    <row r="35" spans="1:9" ht="15.75">
      <c r="A35" s="114">
        <v>24</v>
      </c>
      <c r="B35" s="124" t="s">
        <v>132</v>
      </c>
      <c r="C35" s="125" t="s">
        <v>161</v>
      </c>
      <c r="D35" s="126">
        <v>33909</v>
      </c>
      <c r="E35" s="127"/>
      <c r="F35" s="127"/>
      <c r="G35" s="128">
        <f t="shared" si="0"/>
        <v>0</v>
      </c>
      <c r="H35" s="127"/>
      <c r="I35" s="25" t="str">
        <f t="shared" si="1"/>
        <v>Kém</v>
      </c>
    </row>
    <row r="36" spans="1:8" ht="15.75">
      <c r="A36" s="133"/>
      <c r="B36" s="134"/>
      <c r="C36" s="135"/>
      <c r="D36" s="136"/>
      <c r="E36" s="129"/>
      <c r="F36" s="129"/>
      <c r="G36" s="130"/>
      <c r="H36" s="129"/>
    </row>
    <row r="37" ht="10.5" customHeight="1"/>
    <row r="38" spans="3:8" ht="13.5" customHeight="1">
      <c r="C38" s="77" t="s">
        <v>32</v>
      </c>
      <c r="D38" s="77" t="s">
        <v>33</v>
      </c>
      <c r="E38" s="77" t="s">
        <v>34</v>
      </c>
      <c r="F38" s="77" t="s">
        <v>32</v>
      </c>
      <c r="G38" s="77" t="s">
        <v>33</v>
      </c>
      <c r="H38" s="77" t="s">
        <v>34</v>
      </c>
    </row>
    <row r="39" spans="2:8" ht="13.5" customHeight="1">
      <c r="B39" s="25" t="s">
        <v>35</v>
      </c>
      <c r="C39" s="89" t="s">
        <v>36</v>
      </c>
      <c r="D39" s="89">
        <f>COUNTIF(I12:I36,"Xuất sắc")</f>
        <v>0</v>
      </c>
      <c r="E39" s="90">
        <f>D39*100/B40</f>
        <v>0</v>
      </c>
      <c r="F39" s="90" t="s">
        <v>37</v>
      </c>
      <c r="G39" s="89">
        <f>COUNTIF(I12:I36,"Trung bình")</f>
        <v>0</v>
      </c>
      <c r="H39" s="90">
        <f>G39*100/B40</f>
        <v>0</v>
      </c>
    </row>
    <row r="40" spans="2:8" ht="13.5" customHeight="1">
      <c r="B40" s="91">
        <f>D39+D40+D41+D42+G39+G40+G41</f>
        <v>24</v>
      </c>
      <c r="C40" s="89" t="s">
        <v>38</v>
      </c>
      <c r="D40" s="89">
        <f>COUNTIF(I12:I36,"Giỏi")</f>
        <v>0</v>
      </c>
      <c r="E40" s="90">
        <f>D40*100/B40</f>
        <v>0</v>
      </c>
      <c r="F40" s="90" t="s">
        <v>39</v>
      </c>
      <c r="G40" s="89">
        <f>COUNTIF(I12:I36,"Yếu")</f>
        <v>0</v>
      </c>
      <c r="H40" s="90">
        <f>G40*100/B40</f>
        <v>0</v>
      </c>
    </row>
    <row r="41" spans="3:8" ht="13.5" customHeight="1">
      <c r="C41" s="92" t="s">
        <v>40</v>
      </c>
      <c r="D41" s="89">
        <f>COUNTIF(I12:I36,"Khá")</f>
        <v>0</v>
      </c>
      <c r="E41" s="90">
        <f>D41*100/B40</f>
        <v>0</v>
      </c>
      <c r="F41" s="90" t="s">
        <v>41</v>
      </c>
      <c r="G41" s="89">
        <f>COUNTIF(I12:I36,"Kém")</f>
        <v>24</v>
      </c>
      <c r="H41" s="90">
        <f>G41*100/B40</f>
        <v>100</v>
      </c>
    </row>
    <row r="42" spans="3:8" ht="13.5" customHeight="1">
      <c r="C42" s="93" t="s">
        <v>42</v>
      </c>
      <c r="D42" s="89">
        <f>COUNTIF(I12:I36,"TB khá")</f>
        <v>0</v>
      </c>
      <c r="E42" s="90">
        <f>D42*100/B40</f>
        <v>0</v>
      </c>
      <c r="F42" s="90"/>
      <c r="G42" s="90"/>
      <c r="H42" s="90"/>
    </row>
    <row r="43" spans="1:9" s="32" customFormat="1" ht="15" customHeight="1">
      <c r="A43" s="24" t="s">
        <v>43</v>
      </c>
      <c r="B43" s="25"/>
      <c r="C43" s="26"/>
      <c r="D43" s="25"/>
      <c r="E43" s="25"/>
      <c r="F43" s="25"/>
      <c r="G43" s="25"/>
      <c r="H43" s="25"/>
      <c r="I43" s="131"/>
    </row>
    <row r="44" spans="1:9" s="32" customFormat="1" ht="15" customHeight="1">
      <c r="A44" s="29"/>
      <c r="B44" s="30" t="s">
        <v>44</v>
      </c>
      <c r="C44" s="31"/>
      <c r="I44" s="131"/>
    </row>
    <row r="45" spans="1:9" s="32" customFormat="1" ht="15" customHeight="1">
      <c r="A45" s="25"/>
      <c r="B45" s="33" t="s">
        <v>45</v>
      </c>
      <c r="C45" s="26"/>
      <c r="D45" s="25"/>
      <c r="E45" s="25"/>
      <c r="F45" s="25"/>
      <c r="G45" s="25"/>
      <c r="H45" s="25"/>
      <c r="I45" s="131"/>
    </row>
    <row r="46" spans="1:9" s="32" customFormat="1" ht="15" customHeight="1">
      <c r="A46" s="25"/>
      <c r="B46" s="34" t="s">
        <v>46</v>
      </c>
      <c r="C46" s="26"/>
      <c r="D46" s="25"/>
      <c r="E46" s="25"/>
      <c r="F46" s="25"/>
      <c r="G46" s="25"/>
      <c r="H46" s="25"/>
      <c r="I46" s="131"/>
    </row>
    <row r="47" spans="5:8" ht="15" customHeight="1">
      <c r="E47" s="97"/>
      <c r="F47" s="116" t="s">
        <v>47</v>
      </c>
      <c r="G47" s="116"/>
      <c r="H47" s="116"/>
    </row>
    <row r="48" spans="1:8" s="132" customFormat="1" ht="15" customHeight="1">
      <c r="A48" s="117" t="s">
        <v>48</v>
      </c>
      <c r="B48" s="117"/>
      <c r="C48" s="118" t="s">
        <v>49</v>
      </c>
      <c r="D48" s="118"/>
      <c r="E48" s="118"/>
      <c r="F48" s="119" t="s">
        <v>50</v>
      </c>
      <c r="G48" s="119"/>
      <c r="H48" s="119"/>
    </row>
    <row r="49" spans="1:8" s="137" customFormat="1" ht="15" customHeight="1">
      <c r="A49" s="115" t="s">
        <v>51</v>
      </c>
      <c r="B49" s="115"/>
      <c r="C49" s="115" t="s">
        <v>51</v>
      </c>
      <c r="D49" s="115"/>
      <c r="E49" s="115"/>
      <c r="F49" s="115" t="s">
        <v>51</v>
      </c>
      <c r="G49" s="115"/>
      <c r="H49" s="115"/>
    </row>
  </sheetData>
  <mergeCells count="17">
    <mergeCell ref="A4:H4"/>
    <mergeCell ref="A6:H6"/>
    <mergeCell ref="A1:D1"/>
    <mergeCell ref="E1:H1"/>
    <mergeCell ref="A2:D2"/>
    <mergeCell ref="E2:H2"/>
    <mergeCell ref="A7:H7"/>
    <mergeCell ref="A8:H8"/>
    <mergeCell ref="A9:H9"/>
    <mergeCell ref="B11:C11"/>
    <mergeCell ref="A49:B49"/>
    <mergeCell ref="C49:E49"/>
    <mergeCell ref="F49:H49"/>
    <mergeCell ref="F47:H47"/>
    <mergeCell ref="A48:B48"/>
    <mergeCell ref="C48:E48"/>
    <mergeCell ref="F48:H48"/>
  </mergeCells>
  <printOptions/>
  <pageMargins left="0.4724409448818898" right="0.2362204724409449" top="0.1968503937007874" bottom="0.2362204724409449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F23" sqref="F23"/>
    </sheetView>
  </sheetViews>
  <sheetFormatPr defaultColWidth="9.00390625" defaultRowHeight="18" customHeight="1"/>
  <cols>
    <col min="1" max="1" width="5.875" style="44" customWidth="1"/>
    <col min="2" max="2" width="18.25390625" style="44" customWidth="1"/>
    <col min="3" max="3" width="8.625" style="46" customWidth="1"/>
    <col min="4" max="4" width="11.625" style="43" customWidth="1"/>
    <col min="5" max="5" width="11.25390625" style="44" customWidth="1"/>
    <col min="6" max="6" width="11.125" style="44" customWidth="1"/>
    <col min="7" max="7" width="11.125" style="47" customWidth="1"/>
    <col min="8" max="8" width="14.50390625" style="44" customWidth="1"/>
    <col min="9" max="16384" width="9.00390625" style="44" customWidth="1"/>
  </cols>
  <sheetData>
    <row r="1" spans="1:8" ht="18" customHeight="1">
      <c r="A1" s="159" t="s">
        <v>0</v>
      </c>
      <c r="B1" s="155"/>
      <c r="C1" s="155"/>
      <c r="D1" s="155"/>
      <c r="E1" s="159" t="s">
        <v>1</v>
      </c>
      <c r="F1" s="155"/>
      <c r="G1" s="155"/>
      <c r="H1" s="155"/>
    </row>
    <row r="2" spans="1:8" ht="18" customHeight="1">
      <c r="A2" s="159" t="s">
        <v>2</v>
      </c>
      <c r="B2" s="155"/>
      <c r="C2" s="155"/>
      <c r="D2" s="155"/>
      <c r="E2" s="101" t="s">
        <v>3</v>
      </c>
      <c r="F2" s="154"/>
      <c r="G2" s="154"/>
      <c r="H2" s="154"/>
    </row>
    <row r="3" spans="1:8" ht="18" customHeight="1">
      <c r="A3" s="155" t="s">
        <v>4</v>
      </c>
      <c r="B3" s="155"/>
      <c r="C3" s="155"/>
      <c r="D3" s="155"/>
      <c r="E3" s="155" t="s">
        <v>5</v>
      </c>
      <c r="F3" s="155"/>
      <c r="G3" s="155"/>
      <c r="H3" s="155"/>
    </row>
    <row r="5" spans="1:8" ht="20.25" customHeight="1">
      <c r="A5" s="156" t="s">
        <v>7</v>
      </c>
      <c r="B5" s="157"/>
      <c r="C5" s="157"/>
      <c r="D5" s="157"/>
      <c r="E5" s="157"/>
      <c r="F5" s="157"/>
      <c r="G5" s="157"/>
      <c r="H5" s="157"/>
    </row>
    <row r="6" spans="1:8" ht="18" customHeight="1">
      <c r="A6" s="45"/>
      <c r="B6" s="45"/>
      <c r="C6" s="37"/>
      <c r="D6" s="45"/>
      <c r="E6" s="45"/>
      <c r="F6" s="45"/>
      <c r="G6" s="45"/>
      <c r="H6" s="45"/>
    </row>
    <row r="7" spans="1:8" ht="18" customHeight="1">
      <c r="A7" s="102" t="s">
        <v>8</v>
      </c>
      <c r="B7" s="158"/>
      <c r="C7" s="158"/>
      <c r="D7" s="158"/>
      <c r="E7" s="158"/>
      <c r="F7" s="158"/>
      <c r="G7" s="158"/>
      <c r="H7" s="158"/>
    </row>
    <row r="8" spans="1:8" ht="18" customHeight="1">
      <c r="A8" s="102" t="s">
        <v>74</v>
      </c>
      <c r="B8" s="102"/>
      <c r="C8" s="102"/>
      <c r="D8" s="102"/>
      <c r="E8" s="102"/>
      <c r="F8" s="102"/>
      <c r="G8" s="102"/>
      <c r="H8" s="102"/>
    </row>
    <row r="9" spans="1:8" ht="18" customHeight="1">
      <c r="A9" s="102" t="s">
        <v>9</v>
      </c>
      <c r="B9" s="150"/>
      <c r="C9" s="150"/>
      <c r="D9" s="150"/>
      <c r="E9" s="150"/>
      <c r="F9" s="150"/>
      <c r="G9" s="150"/>
      <c r="H9" s="150"/>
    </row>
    <row r="10" spans="1:8" ht="18" customHeight="1">
      <c r="A10" s="102" t="s">
        <v>10</v>
      </c>
      <c r="B10" s="150"/>
      <c r="C10" s="150"/>
      <c r="D10" s="150"/>
      <c r="E10" s="150"/>
      <c r="F10" s="150"/>
      <c r="G10" s="150"/>
      <c r="H10" s="150"/>
    </row>
    <row r="11" spans="1:8" ht="18" customHeight="1">
      <c r="A11" s="102" t="s">
        <v>75</v>
      </c>
      <c r="B11" s="150"/>
      <c r="C11" s="150"/>
      <c r="D11" s="150"/>
      <c r="E11" s="150"/>
      <c r="F11" s="150"/>
      <c r="G11" s="150"/>
      <c r="H11" s="150"/>
    </row>
    <row r="12" spans="1:8" ht="18" customHeight="1">
      <c r="A12" s="48"/>
      <c r="B12" s="49"/>
      <c r="C12" s="50"/>
      <c r="G12" s="44"/>
      <c r="H12" s="51"/>
    </row>
    <row r="13" spans="1:8" ht="18" customHeight="1">
      <c r="A13" s="10" t="s">
        <v>76</v>
      </c>
      <c r="H13" s="52" t="s">
        <v>77</v>
      </c>
    </row>
    <row r="14" spans="1:8" ht="35.25" customHeight="1">
      <c r="A14" s="53" t="s">
        <v>11</v>
      </c>
      <c r="B14" s="151" t="s">
        <v>12</v>
      </c>
      <c r="C14" s="152"/>
      <c r="D14" s="54" t="s">
        <v>13</v>
      </c>
      <c r="E14" s="54" t="s">
        <v>14</v>
      </c>
      <c r="F14" s="54" t="s">
        <v>15</v>
      </c>
      <c r="G14" s="54" t="s">
        <v>16</v>
      </c>
      <c r="H14" s="23" t="s">
        <v>17</v>
      </c>
    </row>
    <row r="15" spans="1:8" ht="18" customHeight="1">
      <c r="A15" s="55">
        <v>1</v>
      </c>
      <c r="B15" s="56"/>
      <c r="C15" s="57"/>
      <c r="D15" s="58"/>
      <c r="E15" s="59"/>
      <c r="F15" s="59"/>
      <c r="G15" s="60"/>
      <c r="H15" s="59"/>
    </row>
    <row r="16" spans="1:8" ht="18" customHeight="1">
      <c r="A16" s="61">
        <v>2</v>
      </c>
      <c r="B16" s="62"/>
      <c r="C16" s="63"/>
      <c r="D16" s="64"/>
      <c r="E16" s="65"/>
      <c r="F16" s="65"/>
      <c r="G16" s="66"/>
      <c r="H16" s="65"/>
    </row>
    <row r="17" spans="1:8" ht="18" customHeight="1">
      <c r="A17" s="61">
        <v>3</v>
      </c>
      <c r="B17" s="62"/>
      <c r="C17" s="63"/>
      <c r="D17" s="64"/>
      <c r="E17" s="65"/>
      <c r="F17" s="65"/>
      <c r="G17" s="66"/>
      <c r="H17" s="65"/>
    </row>
    <row r="18" spans="1:8" ht="18" customHeight="1">
      <c r="A18" s="61">
        <v>4</v>
      </c>
      <c r="B18" s="62"/>
      <c r="C18" s="63"/>
      <c r="D18" s="64"/>
      <c r="E18" s="65"/>
      <c r="F18" s="65"/>
      <c r="G18" s="66"/>
      <c r="H18" s="65"/>
    </row>
    <row r="19" spans="1:8" ht="18" customHeight="1">
      <c r="A19" s="61">
        <v>5</v>
      </c>
      <c r="B19" s="62"/>
      <c r="C19" s="63"/>
      <c r="D19" s="64"/>
      <c r="E19" s="65"/>
      <c r="F19" s="65"/>
      <c r="G19" s="66"/>
      <c r="H19" s="65"/>
    </row>
    <row r="20" spans="1:8" ht="18" customHeight="1">
      <c r="A20" s="61">
        <v>6</v>
      </c>
      <c r="B20" s="62"/>
      <c r="C20" s="63"/>
      <c r="D20" s="64"/>
      <c r="E20" s="65"/>
      <c r="F20" s="65"/>
      <c r="G20" s="66"/>
      <c r="H20" s="65"/>
    </row>
    <row r="21" spans="1:8" ht="18" customHeight="1">
      <c r="A21" s="61">
        <v>7</v>
      </c>
      <c r="B21" s="62"/>
      <c r="C21" s="63"/>
      <c r="D21" s="64"/>
      <c r="E21" s="65"/>
      <c r="F21" s="65"/>
      <c r="G21" s="66"/>
      <c r="H21" s="65"/>
    </row>
    <row r="22" spans="1:8" ht="18" customHeight="1">
      <c r="A22" s="61">
        <v>8</v>
      </c>
      <c r="B22" s="62"/>
      <c r="C22" s="63"/>
      <c r="D22" s="64"/>
      <c r="E22" s="65"/>
      <c r="F22" s="65"/>
      <c r="G22" s="66"/>
      <c r="H22" s="65"/>
    </row>
    <row r="23" spans="1:8" ht="18" customHeight="1">
      <c r="A23" s="61">
        <v>9</v>
      </c>
      <c r="B23" s="62"/>
      <c r="C23" s="63"/>
      <c r="D23" s="64"/>
      <c r="E23" s="65"/>
      <c r="F23" s="65"/>
      <c r="G23" s="66"/>
      <c r="H23" s="65"/>
    </row>
    <row r="24" spans="1:8" ht="18" customHeight="1">
      <c r="A24" s="61">
        <v>10</v>
      </c>
      <c r="B24" s="62"/>
      <c r="C24" s="63"/>
      <c r="D24" s="64"/>
      <c r="E24" s="65"/>
      <c r="F24" s="65"/>
      <c r="G24" s="66"/>
      <c r="H24" s="65"/>
    </row>
    <row r="25" spans="1:8" ht="18" customHeight="1">
      <c r="A25" s="61">
        <v>11</v>
      </c>
      <c r="B25" s="62"/>
      <c r="C25" s="63"/>
      <c r="D25" s="64"/>
      <c r="E25" s="65"/>
      <c r="F25" s="65"/>
      <c r="G25" s="66"/>
      <c r="H25" s="65"/>
    </row>
    <row r="26" spans="1:8" ht="18" customHeight="1">
      <c r="A26" s="61">
        <v>12</v>
      </c>
      <c r="B26" s="62"/>
      <c r="C26" s="63"/>
      <c r="D26" s="64"/>
      <c r="E26" s="65"/>
      <c r="F26" s="65"/>
      <c r="G26" s="66"/>
      <c r="H26" s="65"/>
    </row>
    <row r="27" spans="1:8" ht="18" customHeight="1">
      <c r="A27" s="61">
        <v>13</v>
      </c>
      <c r="B27" s="62"/>
      <c r="C27" s="63"/>
      <c r="D27" s="64"/>
      <c r="E27" s="65"/>
      <c r="F27" s="65"/>
      <c r="G27" s="66"/>
      <c r="H27" s="65"/>
    </row>
    <row r="28" spans="1:8" ht="18" customHeight="1">
      <c r="A28" s="61">
        <v>14</v>
      </c>
      <c r="B28" s="62"/>
      <c r="C28" s="63"/>
      <c r="D28" s="64"/>
      <c r="E28" s="65"/>
      <c r="F28" s="65"/>
      <c r="G28" s="66"/>
      <c r="H28" s="65"/>
    </row>
    <row r="29" spans="1:8" ht="18" customHeight="1">
      <c r="A29" s="61">
        <v>15</v>
      </c>
      <c r="B29" s="62"/>
      <c r="C29" s="63"/>
      <c r="D29" s="64"/>
      <c r="E29" s="65"/>
      <c r="F29" s="65"/>
      <c r="G29" s="66"/>
      <c r="H29" s="65"/>
    </row>
    <row r="30" spans="1:8" ht="18" customHeight="1">
      <c r="A30" s="61">
        <v>16</v>
      </c>
      <c r="B30" s="62"/>
      <c r="C30" s="63"/>
      <c r="D30" s="64"/>
      <c r="E30" s="65"/>
      <c r="F30" s="65"/>
      <c r="G30" s="66"/>
      <c r="H30" s="65"/>
    </row>
    <row r="31" spans="1:8" ht="18" customHeight="1">
      <c r="A31" s="61">
        <v>17</v>
      </c>
      <c r="B31" s="62"/>
      <c r="C31" s="63"/>
      <c r="D31" s="64"/>
      <c r="E31" s="65"/>
      <c r="F31" s="65"/>
      <c r="G31" s="66"/>
      <c r="H31" s="65"/>
    </row>
    <row r="32" spans="1:8" ht="18" customHeight="1">
      <c r="A32" s="61">
        <v>18</v>
      </c>
      <c r="B32" s="62"/>
      <c r="C32" s="63"/>
      <c r="D32" s="64"/>
      <c r="E32" s="65"/>
      <c r="F32" s="65"/>
      <c r="G32" s="66"/>
      <c r="H32" s="65"/>
    </row>
    <row r="33" spans="1:8" ht="18" customHeight="1">
      <c r="A33" s="61">
        <v>19</v>
      </c>
      <c r="B33" s="62"/>
      <c r="C33" s="63"/>
      <c r="D33" s="64"/>
      <c r="E33" s="65"/>
      <c r="F33" s="65"/>
      <c r="G33" s="66"/>
      <c r="H33" s="65"/>
    </row>
    <row r="34" spans="1:8" ht="18" customHeight="1">
      <c r="A34" s="61">
        <v>20</v>
      </c>
      <c r="B34" s="62"/>
      <c r="C34" s="63"/>
      <c r="D34" s="64"/>
      <c r="E34" s="65"/>
      <c r="F34" s="65"/>
      <c r="G34" s="66"/>
      <c r="H34" s="65"/>
    </row>
    <row r="35" spans="1:8" ht="18" customHeight="1">
      <c r="A35" s="61">
        <v>21</v>
      </c>
      <c r="B35" s="62"/>
      <c r="C35" s="63"/>
      <c r="D35" s="64"/>
      <c r="E35" s="65"/>
      <c r="F35" s="65"/>
      <c r="G35" s="66"/>
      <c r="H35" s="65"/>
    </row>
    <row r="36" spans="1:8" ht="18" customHeight="1">
      <c r="A36" s="67"/>
      <c r="B36" s="68"/>
      <c r="C36" s="69"/>
      <c r="D36" s="70"/>
      <c r="E36" s="71"/>
      <c r="F36" s="71"/>
      <c r="G36" s="72"/>
      <c r="H36" s="71"/>
    </row>
    <row r="38" spans="1:8" ht="18" customHeight="1">
      <c r="A38" s="101" t="s">
        <v>78</v>
      </c>
      <c r="B38" s="153"/>
      <c r="C38" s="153"/>
      <c r="D38" s="153"/>
      <c r="E38" s="153"/>
      <c r="F38" s="153"/>
      <c r="G38" s="153"/>
      <c r="H38" s="153"/>
    </row>
    <row r="39" spans="1:8" ht="18" customHeight="1">
      <c r="A39" s="102" t="s">
        <v>79</v>
      </c>
      <c r="B39" s="150"/>
      <c r="C39" s="150"/>
      <c r="D39" s="150"/>
      <c r="E39" s="150"/>
      <c r="F39" s="150"/>
      <c r="G39" s="150"/>
      <c r="H39" s="150"/>
    </row>
    <row r="40" spans="1:8" ht="18" customHeight="1">
      <c r="A40" s="73" t="s">
        <v>80</v>
      </c>
      <c r="B40" s="74"/>
      <c r="C40" s="75"/>
      <c r="D40" s="38"/>
      <c r="E40" s="74"/>
      <c r="F40" s="74"/>
      <c r="G40" s="74"/>
      <c r="H40" s="74"/>
    </row>
    <row r="41" spans="1:8" ht="18" customHeight="1">
      <c r="A41" s="74"/>
      <c r="B41" s="73" t="s">
        <v>81</v>
      </c>
      <c r="C41" s="75"/>
      <c r="D41" s="38"/>
      <c r="E41" s="74"/>
      <c r="F41" s="74"/>
      <c r="G41" s="74"/>
      <c r="H41" s="74"/>
    </row>
    <row r="42" spans="1:8" ht="18" customHeight="1">
      <c r="A42" s="74"/>
      <c r="B42" s="73" t="s">
        <v>82</v>
      </c>
      <c r="C42" s="75"/>
      <c r="D42" s="38"/>
      <c r="E42" s="74"/>
      <c r="F42" s="74"/>
      <c r="G42" s="74"/>
      <c r="H42" s="74"/>
    </row>
    <row r="43" spans="6:8" ht="18" customHeight="1">
      <c r="F43" s="102" t="s">
        <v>83</v>
      </c>
      <c r="G43" s="150"/>
      <c r="H43" s="150"/>
    </row>
    <row r="44" spans="1:8" ht="18" customHeight="1">
      <c r="A44" s="154" t="s">
        <v>48</v>
      </c>
      <c r="B44" s="154"/>
      <c r="C44" s="100" t="s">
        <v>49</v>
      </c>
      <c r="D44" s="100"/>
      <c r="E44" s="100"/>
      <c r="F44" s="101" t="s">
        <v>50</v>
      </c>
      <c r="G44" s="101"/>
      <c r="H44" s="101"/>
    </row>
    <row r="45" spans="1:8" s="36" customFormat="1" ht="18" customHeight="1">
      <c r="A45" s="141" t="s">
        <v>51</v>
      </c>
      <c r="B45" s="141"/>
      <c r="C45" s="141" t="s">
        <v>51</v>
      </c>
      <c r="D45" s="141"/>
      <c r="E45" s="141"/>
      <c r="F45" s="141" t="s">
        <v>51</v>
      </c>
      <c r="G45" s="141"/>
      <c r="H45" s="141"/>
    </row>
  </sheetData>
  <mergeCells count="22">
    <mergeCell ref="A1:D1"/>
    <mergeCell ref="E1:H1"/>
    <mergeCell ref="A2:D2"/>
    <mergeCell ref="E2:H2"/>
    <mergeCell ref="A3:D3"/>
    <mergeCell ref="E3:H3"/>
    <mergeCell ref="A5:H5"/>
    <mergeCell ref="A7:H7"/>
    <mergeCell ref="A8:H8"/>
    <mergeCell ref="A9:H9"/>
    <mergeCell ref="F45:H45"/>
    <mergeCell ref="A10:H10"/>
    <mergeCell ref="A11:H11"/>
    <mergeCell ref="B14:C14"/>
    <mergeCell ref="A38:H38"/>
    <mergeCell ref="A39:H39"/>
    <mergeCell ref="F43:H43"/>
    <mergeCell ref="A44:B44"/>
    <mergeCell ref="C44:E44"/>
    <mergeCell ref="F44:H44"/>
    <mergeCell ref="A45:B45"/>
    <mergeCell ref="C45:E4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NewWind</cp:lastModifiedBy>
  <cp:lastPrinted>2014-05-08T00:49:03Z</cp:lastPrinted>
  <dcterms:created xsi:type="dcterms:W3CDTF">2012-10-04T02:17:18Z</dcterms:created>
  <dcterms:modified xsi:type="dcterms:W3CDTF">2014-05-08T00:49:24Z</dcterms:modified>
  <cp:category/>
  <cp:version/>
  <cp:contentType/>
  <cp:contentStatus/>
</cp:coreProperties>
</file>