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10" activeTab="12"/>
  </bookViews>
  <sheets>
    <sheet name="KTM20A" sheetId="1" r:id="rId1"/>
    <sheet name="KTM20B" sheetId="2" r:id="rId2"/>
    <sheet name="KTM20C" sheetId="3" r:id="rId3"/>
    <sheet name="XDM20" sheetId="4" r:id="rId4"/>
    <sheet name="CD20A" sheetId="5" r:id="rId5"/>
    <sheet name="CD20B" sheetId="6" r:id="rId6"/>
    <sheet name="DKH20A" sheetId="7" r:id="rId7"/>
    <sheet name="DKH20B" sheetId="8" r:id="rId8"/>
    <sheet name="TDH20" sheetId="9" r:id="rId9"/>
    <sheet name="KTD-DT20" sheetId="10" r:id="rId10"/>
    <sheet name="KToan20A" sheetId="11" r:id="rId11"/>
    <sheet name="KToan20B" sheetId="12" r:id="rId12"/>
    <sheet name="KToan20C" sheetId="13" r:id="rId13"/>
    <sheet name="KToan20D" sheetId="14" r:id="rId14"/>
    <sheet name="Ktoan20E" sheetId="15" r:id="rId15"/>
    <sheet name="Ktoan20F" sheetId="16" r:id="rId16"/>
    <sheet name="DN20" sheetId="17" r:id="rId17"/>
    <sheet name="CNTK20" sheetId="18" r:id="rId18"/>
    <sheet name="M&amp;TBM20" sheetId="19" r:id="rId19"/>
    <sheet name="OTO20" sheetId="20" r:id="rId20"/>
    <sheet name="CDTK20" sheetId="21" r:id="rId21"/>
    <sheet name="TD20" sheetId="22" r:id="rId22"/>
    <sheet name="TDCT20" sheetId="23" r:id="rId23"/>
    <sheet name="DCCT-TV20" sheetId="24" r:id="rId24"/>
    <sheet name="TIN20" sheetId="25" r:id="rId25"/>
  </sheets>
  <definedNames>
    <definedName name="_xlnm.Print_Titles" localSheetId="4">'CD20A'!$1:$7</definedName>
    <definedName name="_xlnm.Print_Titles" localSheetId="5">'CD20B'!$1:$5</definedName>
    <definedName name="_xlnm.Print_Titles" localSheetId="17">'CNTK20'!$1:$5</definedName>
    <definedName name="_xlnm.Print_Titles" localSheetId="6">'DKH20A'!$1:$5</definedName>
    <definedName name="_xlnm.Print_Titles" localSheetId="7">'DKH20B'!$1:$5</definedName>
    <definedName name="_xlnm.Print_Titles" localSheetId="9">'KTD-DT20'!$1:$5</definedName>
    <definedName name="_xlnm.Print_Titles" localSheetId="0">'KTM20A'!$1:$5</definedName>
    <definedName name="_xlnm.Print_Titles" localSheetId="1">'KTM20B'!$1:$5</definedName>
    <definedName name="_xlnm.Print_Titles" localSheetId="2">'KTM20C'!$1:$5</definedName>
    <definedName name="_xlnm.Print_Titles" localSheetId="10">'KToan20A'!$1:$5</definedName>
    <definedName name="_xlnm.Print_Titles" localSheetId="11">'KToan20B'!$1:$5</definedName>
    <definedName name="_xlnm.Print_Titles" localSheetId="12">'KToan20C'!$1:$5</definedName>
    <definedName name="_xlnm.Print_Titles" localSheetId="13">'KToan20D'!$3:$5</definedName>
    <definedName name="_xlnm.Print_Titles" localSheetId="14">'Ktoan20E'!$1:$5</definedName>
    <definedName name="_xlnm.Print_Titles" localSheetId="15">'Ktoan20F'!$1:$5</definedName>
    <definedName name="_xlnm.Print_Titles" localSheetId="8">'TDH20'!$1:$5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A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Chuyen sang tu Ketoan19B theo QD438 ngay 13/09/2010</t>
        </r>
      </text>
    </comment>
  </commentList>
</comments>
</file>

<file path=xl/sharedStrings.xml><?xml version="1.0" encoding="utf-8"?>
<sst xmlns="http://schemas.openxmlformats.org/spreadsheetml/2006/main" count="8507" uniqueCount="1440">
  <si>
    <t>phai</t>
  </si>
  <si>
    <t>tinh</t>
  </si>
  <si>
    <t>huyen</t>
  </si>
  <si>
    <t>17</t>
  </si>
  <si>
    <t>12</t>
  </si>
  <si>
    <t>22</t>
  </si>
  <si>
    <t>10</t>
  </si>
  <si>
    <t>13</t>
  </si>
  <si>
    <t>04</t>
  </si>
  <si>
    <t>05</t>
  </si>
  <si>
    <t>03</t>
  </si>
  <si>
    <t>09</t>
  </si>
  <si>
    <t>01</t>
  </si>
  <si>
    <t>11</t>
  </si>
  <si>
    <t>07</t>
  </si>
  <si>
    <t>06</t>
  </si>
  <si>
    <t>02</t>
  </si>
  <si>
    <t>23</t>
  </si>
  <si>
    <t>08</t>
  </si>
  <si>
    <t xml:space="preserve">NguyÔn TuÊn </t>
  </si>
  <si>
    <t>§Æng TuÊn</t>
  </si>
  <si>
    <t xml:space="preserve">NguyÔn Ngäc </t>
  </si>
  <si>
    <t xml:space="preserve">Hoµng §ç </t>
  </si>
  <si>
    <t>C­êng</t>
  </si>
  <si>
    <t>Ng« V¨n</t>
  </si>
  <si>
    <t xml:space="preserve">§ång Kim </t>
  </si>
  <si>
    <t>D­¬ng</t>
  </si>
  <si>
    <t>NguyÔn Quang</t>
  </si>
  <si>
    <t xml:space="preserve">Vò V¨n </t>
  </si>
  <si>
    <t>H¶i</t>
  </si>
  <si>
    <t>Vò NhËt</t>
  </si>
  <si>
    <t xml:space="preserve">NguyÔn V¨n </t>
  </si>
  <si>
    <t>Kiªn</t>
  </si>
  <si>
    <t xml:space="preserve">Hoµng V¨n </t>
  </si>
  <si>
    <t>Lu©n</t>
  </si>
  <si>
    <t xml:space="preserve">NguyÔn §×nh </t>
  </si>
  <si>
    <t>Vò V¨n</t>
  </si>
  <si>
    <t>Minh</t>
  </si>
  <si>
    <t>Nam</t>
  </si>
  <si>
    <t xml:space="preserve">Hoµng Phó </t>
  </si>
  <si>
    <t>Nguyªn</t>
  </si>
  <si>
    <t>QuyÒn</t>
  </si>
  <si>
    <t>Tr­¬ng V¨n</t>
  </si>
  <si>
    <t>Thä</t>
  </si>
  <si>
    <t>Toµn</t>
  </si>
  <si>
    <t>Trong</t>
  </si>
  <si>
    <t xml:space="preserve">NguyÔn Quang </t>
  </si>
  <si>
    <t>Trung</t>
  </si>
  <si>
    <t xml:space="preserve">NguyÔn B¸ </t>
  </si>
  <si>
    <t>Tr­êng</t>
  </si>
  <si>
    <t xml:space="preserve">NguyÔn Phi </t>
  </si>
  <si>
    <t xml:space="preserve">Bïi V¨n </t>
  </si>
  <si>
    <t>TuÊn</t>
  </si>
  <si>
    <t xml:space="preserve">NguyÔn M¹nh </t>
  </si>
  <si>
    <t xml:space="preserve">N«ng Minh </t>
  </si>
  <si>
    <t>§Æng Anh</t>
  </si>
  <si>
    <t>Tïng</t>
  </si>
  <si>
    <t xml:space="preserve">Ph¹m H÷u </t>
  </si>
  <si>
    <t>Xuyªn</t>
  </si>
  <si>
    <t>§oµn</t>
  </si>
  <si>
    <t xml:space="preserve">Ma Thµnh </t>
  </si>
  <si>
    <t>§«ng</t>
  </si>
  <si>
    <t>Duy</t>
  </si>
  <si>
    <t>Huy</t>
  </si>
  <si>
    <t>H¶o</t>
  </si>
  <si>
    <t>Lùc</t>
  </si>
  <si>
    <t>Thanh</t>
  </si>
  <si>
    <t>Qu¶ng Ninh</t>
  </si>
  <si>
    <t>H­ng Yªn</t>
  </si>
  <si>
    <t>V¨n Giang</t>
  </si>
  <si>
    <t>Yªn B¸i</t>
  </si>
  <si>
    <t>Yªn B×nh</t>
  </si>
  <si>
    <t>§«ng TriÒu</t>
  </si>
  <si>
    <t>Yªn H­ng</t>
  </si>
  <si>
    <t>H¶i Hµ</t>
  </si>
  <si>
    <t xml:space="preserve"> CÈm Ph¶</t>
  </si>
  <si>
    <t>VÜnh B¶o</t>
  </si>
  <si>
    <t>Lµo Cai</t>
  </si>
  <si>
    <t>L¹ng S¬n</t>
  </si>
  <si>
    <t>§Çm Hµ</t>
  </si>
  <si>
    <t>Cao Léc</t>
  </si>
  <si>
    <t>Tuyªn Quang</t>
  </si>
  <si>
    <t>H¶i Phßng</t>
  </si>
  <si>
    <t>H¹ Long</t>
  </si>
  <si>
    <t>V¨n Bµn</t>
  </si>
  <si>
    <t>U«ng BÝ</t>
  </si>
  <si>
    <t>Yªn S¬n</t>
  </si>
  <si>
    <t>CÈm Ph¶</t>
  </si>
  <si>
    <t xml:space="preserve">TrÞnh Xu©n </t>
  </si>
  <si>
    <t>28</t>
  </si>
  <si>
    <t>Nga S¬n</t>
  </si>
  <si>
    <t>Thanh Hãa</t>
  </si>
  <si>
    <t>Tr­ëng</t>
  </si>
  <si>
    <t>ThiÖu Ho¸</t>
  </si>
  <si>
    <t xml:space="preserve">§ç M¹nh </t>
  </si>
  <si>
    <t>24</t>
  </si>
  <si>
    <t>HËu Léc</t>
  </si>
  <si>
    <t>Ph¹m V¨n</t>
  </si>
  <si>
    <t>25</t>
  </si>
  <si>
    <t>Nam §Þnh</t>
  </si>
  <si>
    <t>26</t>
  </si>
  <si>
    <t>Th¸i Thuþ</t>
  </si>
  <si>
    <t>Th¸i B×nh</t>
  </si>
  <si>
    <t>H­ng Hµ</t>
  </si>
  <si>
    <t xml:space="preserve">Vâ T¸ </t>
  </si>
  <si>
    <t>04/08/92</t>
  </si>
  <si>
    <t>30</t>
  </si>
  <si>
    <t>Can Léc</t>
  </si>
  <si>
    <t>Hµ TÜnh</t>
  </si>
  <si>
    <t>Hoµng</t>
  </si>
  <si>
    <t>KiÕn X­¬ng</t>
  </si>
  <si>
    <t>TrÇn V¨n</t>
  </si>
  <si>
    <t>TiÒn H¶i</t>
  </si>
  <si>
    <t>LiÖu</t>
  </si>
  <si>
    <t>Xu©n Tr­êng</t>
  </si>
  <si>
    <t xml:space="preserve">T« TiÕn </t>
  </si>
  <si>
    <t xml:space="preserve">§inh V¨n </t>
  </si>
  <si>
    <t>ThiÒu Huy</t>
  </si>
  <si>
    <t>27</t>
  </si>
  <si>
    <t>Yªn §Þnh</t>
  </si>
  <si>
    <t xml:space="preserve">NguyÔn ThÕ </t>
  </si>
  <si>
    <t>Vò Th­</t>
  </si>
  <si>
    <t xml:space="preserve">Phan ViÕt </t>
  </si>
  <si>
    <t>Tµi</t>
  </si>
  <si>
    <t>CÈm Xuyªn</t>
  </si>
  <si>
    <t>ThÈm</t>
  </si>
  <si>
    <t>TT</t>
  </si>
  <si>
    <t>Hä vµ tªn</t>
  </si>
  <si>
    <t>Ngµy sinh</t>
  </si>
  <si>
    <t>Hé khÈu</t>
  </si>
  <si>
    <t>Danh s¸ch líp khai th¸c má K20A</t>
  </si>
  <si>
    <t>NguyÔn §øc</t>
  </si>
  <si>
    <t>§øc</t>
  </si>
  <si>
    <t>Ninh B×nh</t>
  </si>
  <si>
    <t>Yªn Kh¸nh</t>
  </si>
  <si>
    <t>Bïi M¹nh</t>
  </si>
  <si>
    <t>NghÜa H­ng</t>
  </si>
  <si>
    <t>§ång Xu©n</t>
  </si>
  <si>
    <t>Ph¹m Tr­êng</t>
  </si>
  <si>
    <t>phè Th¸i B×nh</t>
  </si>
  <si>
    <t>Cao V¨n</t>
  </si>
  <si>
    <t>H­¬ng Khª</t>
  </si>
  <si>
    <t>Hå Kh¶</t>
  </si>
  <si>
    <t>Bïi Gia</t>
  </si>
  <si>
    <t>Quúnh Phu</t>
  </si>
  <si>
    <t xml:space="preserve">Cao Trung </t>
  </si>
  <si>
    <t>Phi</t>
  </si>
  <si>
    <t>S¬n §éng</t>
  </si>
  <si>
    <t>B¾c Giang</t>
  </si>
  <si>
    <t>Hoµnh Bå</t>
  </si>
  <si>
    <t>L¹ng Giang</t>
  </si>
  <si>
    <t>Lª Thanh</t>
  </si>
  <si>
    <t>NghÞ</t>
  </si>
  <si>
    <t>TX.Phó Thä</t>
  </si>
  <si>
    <t>Phó Thä</t>
  </si>
  <si>
    <t>Thµnh</t>
  </si>
  <si>
    <t>Long</t>
  </si>
  <si>
    <t>L¹c S¬n</t>
  </si>
  <si>
    <t>Hßa B×nh</t>
  </si>
  <si>
    <t>Tµng V¨n</t>
  </si>
  <si>
    <t>Vò T¹</t>
  </si>
  <si>
    <t>TÊn</t>
  </si>
  <si>
    <t>ChiÒu</t>
  </si>
  <si>
    <t>Thi</t>
  </si>
  <si>
    <t>§ång</t>
  </si>
  <si>
    <t xml:space="preserve"> Anh</t>
  </si>
  <si>
    <t xml:space="preserve">Bïi TiÕn </t>
  </si>
  <si>
    <t>(V/v tiÕp nhËn sinh viªn vµo häc Cao ®¼ng, hÖ chÝnh quy, khãa häc 2010 -2013)</t>
  </si>
  <si>
    <t>Ph¸i</t>
  </si>
  <si>
    <t>KÌm theo quyÕt ®Þnh sè   534 /Q§-§T ngµy  28  th¸ng 10 n¨m 2010</t>
  </si>
  <si>
    <t>Anh</t>
  </si>
  <si>
    <t>B¸ch</t>
  </si>
  <si>
    <t>danh s¸ch líp khai th¸c má  k20B</t>
  </si>
  <si>
    <t>KÌm theo quyÕt ®Þnh sè   534 /Q§-§T ngµy   28  th¸ng 10 n¨m 2010</t>
  </si>
  <si>
    <t>TrÇn M¹nh</t>
  </si>
  <si>
    <t>21</t>
  </si>
  <si>
    <t>Tø Kú</t>
  </si>
  <si>
    <t>H¶i D­¬ng</t>
  </si>
  <si>
    <t>Hoµng H÷u</t>
  </si>
  <si>
    <t>ChÝ Linh</t>
  </si>
  <si>
    <t>19</t>
  </si>
  <si>
    <t>Gia B×nh</t>
  </si>
  <si>
    <t>B¾c Ninh</t>
  </si>
  <si>
    <t>NguyÔn ThÞ Ngäc</t>
  </si>
  <si>
    <t>Tõ  S¬n</t>
  </si>
  <si>
    <t>Ngäc V¨n</t>
  </si>
  <si>
    <t>18</t>
  </si>
  <si>
    <t>NguyÔn TiÕn</t>
  </si>
  <si>
    <t>§¹i</t>
  </si>
  <si>
    <t>§é</t>
  </si>
  <si>
    <t>Yªn Dòng</t>
  </si>
  <si>
    <t>Bắc Giang</t>
  </si>
  <si>
    <t>NguyÔn Xu©n</t>
  </si>
  <si>
    <t>§ñ</t>
  </si>
  <si>
    <t>ThuËn Thµnh</t>
  </si>
  <si>
    <t xml:space="preserve">NguyÔn Trung </t>
  </si>
  <si>
    <t>§Þnh</t>
  </si>
  <si>
    <t>Ghi</t>
  </si>
  <si>
    <t xml:space="preserve">§ç V¨n </t>
  </si>
  <si>
    <t>Giang</t>
  </si>
  <si>
    <t>Yªn ThÕ</t>
  </si>
  <si>
    <t>Hµ V¨n</t>
  </si>
  <si>
    <t>Vò Trung</t>
  </si>
  <si>
    <t>H¹nh</t>
  </si>
  <si>
    <t>Yªn Thñy</t>
  </si>
  <si>
    <t>NguyÔn Phi</t>
  </si>
  <si>
    <t>Hïng</t>
  </si>
  <si>
    <t>Thanh Hµ</t>
  </si>
  <si>
    <t xml:space="preserve">Linh Lý </t>
  </si>
  <si>
    <t>HiÖu</t>
  </si>
  <si>
    <t>QuÕ Vâ</t>
  </si>
  <si>
    <t xml:space="preserve">V­¬ng Quèc </t>
  </si>
  <si>
    <t>H­ng</t>
  </si>
  <si>
    <t xml:space="preserve">Vò Minh </t>
  </si>
  <si>
    <t>D­¬ng Quèc</t>
  </si>
  <si>
    <t>Hoµn</t>
  </si>
  <si>
    <t>Mai V¨n</t>
  </si>
  <si>
    <t>Gia Léc</t>
  </si>
  <si>
    <t>NguyÔn M¹nh</t>
  </si>
  <si>
    <t>Linh</t>
  </si>
  <si>
    <t>Hoµng Träng</t>
  </si>
  <si>
    <t>Lôc Ng¹n</t>
  </si>
  <si>
    <t>Ngäc §øc</t>
  </si>
  <si>
    <t>M¹nh</t>
  </si>
  <si>
    <t>Kim Thµnh</t>
  </si>
  <si>
    <t xml:space="preserve">Ban H¶i </t>
  </si>
  <si>
    <t>Ngäc</t>
  </si>
  <si>
    <t>QuÕ Vâ.</t>
  </si>
  <si>
    <t>Nam Trùc</t>
  </si>
  <si>
    <t xml:space="preserve">NguyÔn Hång </t>
  </si>
  <si>
    <t>Qu©n</t>
  </si>
  <si>
    <t xml:space="preserve">Hoµnh Bå </t>
  </si>
  <si>
    <t xml:space="preserve">Lª Ngäc </t>
  </si>
  <si>
    <t>Quúnh</t>
  </si>
  <si>
    <t xml:space="preserve">L­¬ng ThÕ </t>
  </si>
  <si>
    <t>Vô B¶n</t>
  </si>
  <si>
    <t>Ph¹m §×nh</t>
  </si>
  <si>
    <t>S¸ng</t>
  </si>
  <si>
    <t>NguyÔn V¨n</t>
  </si>
  <si>
    <t>Sang</t>
  </si>
  <si>
    <t xml:space="preserve">TrÇn V¨n </t>
  </si>
  <si>
    <t>Th«ng</t>
  </si>
  <si>
    <t>Th­¬ng</t>
  </si>
  <si>
    <t>29</t>
  </si>
  <si>
    <t>Yªn Thµnh</t>
  </si>
  <si>
    <t>NghÖ An</t>
  </si>
  <si>
    <t>Léc V¨n</t>
  </si>
  <si>
    <t>Th¾ng</t>
  </si>
  <si>
    <t>Hoµng §øc</t>
  </si>
  <si>
    <t xml:space="preserve">Bïi §øc </t>
  </si>
  <si>
    <t>ThiÒm</t>
  </si>
  <si>
    <t>Hång LÜnh</t>
  </si>
  <si>
    <t xml:space="preserve">Ph¹m Ngäc </t>
  </si>
  <si>
    <t>ThiÖu</t>
  </si>
  <si>
    <t>Chu V¨n</t>
  </si>
  <si>
    <t>Thuû</t>
  </si>
  <si>
    <t>Tó</t>
  </si>
  <si>
    <t>20</t>
  </si>
  <si>
    <t>§«ng S¬n</t>
  </si>
  <si>
    <t>NguyÔn Trung</t>
  </si>
  <si>
    <t xml:space="preserve">Qu¸ch §×nh </t>
  </si>
  <si>
    <t>TriÓn</t>
  </si>
  <si>
    <t>Trô</t>
  </si>
  <si>
    <t>Lôc Nam</t>
  </si>
  <si>
    <t>Kim B¶ng</t>
  </si>
  <si>
    <t>Hµ Nam</t>
  </si>
  <si>
    <t>NguyÔn B¸</t>
  </si>
  <si>
    <t xml:space="preserve">§Æng TuÊn </t>
  </si>
  <si>
    <t>Vò</t>
  </si>
  <si>
    <t>VÜnh</t>
  </si>
  <si>
    <t>ChiÕn</t>
  </si>
  <si>
    <t>Dòng</t>
  </si>
  <si>
    <t>Dung</t>
  </si>
  <si>
    <t>DANH s¸ch líp khai th¸c má k20c</t>
  </si>
  <si>
    <t>KÌm theo quyÕt ®inh sè   534 /Q§-§T ngµy   28   th¸ng 10 n¨m 2010</t>
  </si>
  <si>
    <t>Kinh M«n</t>
  </si>
  <si>
    <t xml:space="preserve">NguyÔn Kiªn </t>
  </si>
  <si>
    <t xml:space="preserve"> Vò Th­</t>
  </si>
  <si>
    <t xml:space="preserve"> Th¸i B×nh</t>
  </si>
  <si>
    <t xml:space="preserve"> SÇm S¬n</t>
  </si>
  <si>
    <t xml:space="preserve"> Thanh Hãa</t>
  </si>
  <si>
    <t>Ph¹m M¹nh</t>
  </si>
  <si>
    <t xml:space="preserve">Qu¶ng Ninh </t>
  </si>
  <si>
    <t>§­îc</t>
  </si>
  <si>
    <t xml:space="preserve"> Giao Thñy</t>
  </si>
  <si>
    <t xml:space="preserve"> Nam §Þnh</t>
  </si>
  <si>
    <t xml:space="preserve">Bïi L­u </t>
  </si>
  <si>
    <t xml:space="preserve"> Ninh Giang</t>
  </si>
  <si>
    <t xml:space="preserve"> H¶i D­¬ng</t>
  </si>
  <si>
    <t xml:space="preserve">PhÝ V¨n </t>
  </si>
  <si>
    <t xml:space="preserve"> Th¹ch ThÊt</t>
  </si>
  <si>
    <t>Hµ Néi</t>
  </si>
  <si>
    <t xml:space="preserve">NguyÔn ViÖt </t>
  </si>
  <si>
    <t>T¨ng ViÕt</t>
  </si>
  <si>
    <t>Ch­¬ng</t>
  </si>
  <si>
    <t>§« L­¬ng</t>
  </si>
  <si>
    <t>Doanh</t>
  </si>
  <si>
    <t xml:space="preserve"> Th¸i Thuþ</t>
  </si>
  <si>
    <t>Ph¹m Ngäc</t>
  </si>
  <si>
    <t xml:space="preserve">Ng« V¨n </t>
  </si>
  <si>
    <t>H÷u</t>
  </si>
  <si>
    <t>Kim S¬n</t>
  </si>
  <si>
    <t xml:space="preserve">NguyÔn V¨n       </t>
  </si>
  <si>
    <t>Hµ</t>
  </si>
  <si>
    <t xml:space="preserve"> Lôc Ng¹n</t>
  </si>
  <si>
    <t xml:space="preserve"> B¾c Giang</t>
  </si>
  <si>
    <t xml:space="preserve">NguyÔn V¨n        </t>
  </si>
  <si>
    <t>HiÕu</t>
  </si>
  <si>
    <t xml:space="preserve"> S¬n §éng</t>
  </si>
  <si>
    <t>Hoµnh</t>
  </si>
  <si>
    <t>Vâ Quang</t>
  </si>
  <si>
    <t>Hßa</t>
  </si>
  <si>
    <t>Anh S¬n</t>
  </si>
  <si>
    <t xml:space="preserve">NguyÔn Duy </t>
  </si>
  <si>
    <t>Hu©n</t>
  </si>
  <si>
    <t xml:space="preserve"> Quúnh Phô</t>
  </si>
  <si>
    <t xml:space="preserve">Lª TiÕn </t>
  </si>
  <si>
    <t>Kh¸nh</t>
  </si>
  <si>
    <t>Khoa</t>
  </si>
  <si>
    <t xml:space="preserve"> TiÒn H¶i</t>
  </si>
  <si>
    <t xml:space="preserve">TrÇn §¨ng </t>
  </si>
  <si>
    <t xml:space="preserve"> §Çm Hµ</t>
  </si>
  <si>
    <t xml:space="preserve"> Qu¶ng Ninh</t>
  </si>
  <si>
    <t>L­¬ng</t>
  </si>
  <si>
    <t xml:space="preserve"> Kinh M«n</t>
  </si>
  <si>
    <t>M­êi</t>
  </si>
  <si>
    <t>Quúnh Phô</t>
  </si>
  <si>
    <t xml:space="preserve">Phan Träng </t>
  </si>
  <si>
    <t xml:space="preserve">Ph¹m V¨n </t>
  </si>
  <si>
    <t xml:space="preserve">Hoµng Xu©n </t>
  </si>
  <si>
    <t>H¹ Long -</t>
  </si>
  <si>
    <t xml:space="preserve">Tr­¬ng Quang </t>
  </si>
  <si>
    <t>Nh©n</t>
  </si>
  <si>
    <t xml:space="preserve">Ph¹m C«ng </t>
  </si>
  <si>
    <t>Nhiªn</t>
  </si>
  <si>
    <t xml:space="preserve"> Yªn H­ng</t>
  </si>
  <si>
    <t xml:space="preserve">Mai V¨n </t>
  </si>
  <si>
    <t>Ph­¬ng</t>
  </si>
  <si>
    <t xml:space="preserve"> Nga S¬n</t>
  </si>
  <si>
    <t>Phong</t>
  </si>
  <si>
    <t>DiÔn Ch©u</t>
  </si>
  <si>
    <t>TrÇn NhËt</t>
  </si>
  <si>
    <t xml:space="preserve">Ph¹m Trung </t>
  </si>
  <si>
    <t>QuËn</t>
  </si>
  <si>
    <t xml:space="preserve"> VÜnh B¶o</t>
  </si>
  <si>
    <t>Quynh</t>
  </si>
  <si>
    <t>Nh÷ §×nh</t>
  </si>
  <si>
    <t>QuyÕt</t>
  </si>
  <si>
    <t xml:space="preserve">NguyÔn Träng </t>
  </si>
  <si>
    <t>T¨ng</t>
  </si>
  <si>
    <t xml:space="preserve"> Gia Léc</t>
  </si>
  <si>
    <t>T×nh</t>
  </si>
  <si>
    <t xml:space="preserve"> Yªn S¬n</t>
  </si>
  <si>
    <t xml:space="preserve">Vò §øc </t>
  </si>
  <si>
    <t xml:space="preserve">TrÞnh Quèc </t>
  </si>
  <si>
    <t>ThiÖp</t>
  </si>
  <si>
    <t xml:space="preserve"> TriÖu S¬n</t>
  </si>
  <si>
    <t xml:space="preserve">§Æng Quang </t>
  </si>
  <si>
    <t>ThÞnh</t>
  </si>
  <si>
    <t xml:space="preserve"> TP Lµo Cai</t>
  </si>
  <si>
    <t xml:space="preserve"> Lµo Cai</t>
  </si>
  <si>
    <t xml:space="preserve">Lµnh V¨n </t>
  </si>
  <si>
    <t>TiÕn</t>
  </si>
  <si>
    <t>Léc B×nh -</t>
  </si>
  <si>
    <t xml:space="preserve"> L¹ng S¬n</t>
  </si>
  <si>
    <t xml:space="preserve">Bïi Anh </t>
  </si>
  <si>
    <t>TPTh¸i B×nh</t>
  </si>
  <si>
    <t xml:space="preserve">Lª Quang </t>
  </si>
  <si>
    <t xml:space="preserve"> Yªn Mü</t>
  </si>
  <si>
    <t xml:space="preserve"> H­ng Yªn</t>
  </si>
  <si>
    <t>L©m V¨n</t>
  </si>
  <si>
    <t xml:space="preserve"> V¨n Giang</t>
  </si>
  <si>
    <t>Giang V¨n</t>
  </si>
  <si>
    <t>Tuynh</t>
  </si>
  <si>
    <t>§ång Phó</t>
  </si>
  <si>
    <t>B×nh Ph­íc</t>
  </si>
  <si>
    <t>NguyÔn Hoµng</t>
  </si>
  <si>
    <t>ViÖt</t>
  </si>
  <si>
    <t xml:space="preserve"> H¹ Long</t>
  </si>
  <si>
    <t xml:space="preserve">§oµn Thanh </t>
  </si>
  <si>
    <t xml:space="preserve">§Æng V¨n </t>
  </si>
  <si>
    <t xml:space="preserve"> ¢n Thi</t>
  </si>
  <si>
    <t xml:space="preserve">TrÇn Thµnh </t>
  </si>
  <si>
    <t xml:space="preserve"> Tiªn L·ng</t>
  </si>
  <si>
    <t>C«ng</t>
  </si>
  <si>
    <t>danh s¸ch  líp x©y dùng má vµ c«ng tr×nh ngÇm K20</t>
  </si>
  <si>
    <t>KÌm theo quyÕt ®inh sè  534/Q§-§T ngµy  28  th¸ng   10  n¨m 2010</t>
  </si>
  <si>
    <t>Bïi §øc</t>
  </si>
  <si>
    <t>Ninh Giang</t>
  </si>
  <si>
    <t xml:space="preserve">Bïi Xu©n </t>
  </si>
  <si>
    <t xml:space="preserve"> U«ng BÝ</t>
  </si>
  <si>
    <t xml:space="preserve">Vò Xu©n </t>
  </si>
  <si>
    <t>Vò Hoµng</t>
  </si>
  <si>
    <t xml:space="preserve">TrÞnh Duy </t>
  </si>
  <si>
    <t>TriÖu</t>
  </si>
  <si>
    <t>V­¬ng</t>
  </si>
  <si>
    <t>danh s¸ch líp c¬ ®iÖn má K20a</t>
  </si>
  <si>
    <t>KÌm theo quyÕt ®Þnh sè   534/Q§-§T ngµy 28  th¸ng 10 n¨m 2010</t>
  </si>
  <si>
    <t>ngaysinh</t>
  </si>
  <si>
    <t>Bïi TuÊn</t>
  </si>
  <si>
    <t>100692</t>
  </si>
  <si>
    <t xml:space="preserve">Hoµnh Bå - </t>
  </si>
  <si>
    <t xml:space="preserve">L­u TuÊn </t>
  </si>
  <si>
    <t>130592</t>
  </si>
  <si>
    <t xml:space="preserve">U«ng BÝ - </t>
  </si>
  <si>
    <t xml:space="preserve">§«ng TriÒu - </t>
  </si>
  <si>
    <t xml:space="preserve">TrÇn Ngäc </t>
  </si>
  <si>
    <t>§¹t</t>
  </si>
  <si>
    <t xml:space="preserve">NguyÔn TiÕn </t>
  </si>
  <si>
    <t>Ph¹m Nh­</t>
  </si>
  <si>
    <t>N«ng Cèng</t>
  </si>
  <si>
    <t xml:space="preserve">Lý V¨n </t>
  </si>
  <si>
    <t xml:space="preserve">Vò M¹nh </t>
  </si>
  <si>
    <t>050592</t>
  </si>
  <si>
    <t>080792</t>
  </si>
  <si>
    <t xml:space="preserve"> §«ng TriÒu - </t>
  </si>
  <si>
    <t xml:space="preserve">T¨ng V¨n </t>
  </si>
  <si>
    <t>GÐp</t>
  </si>
  <si>
    <t>NV2</t>
  </si>
  <si>
    <t xml:space="preserve">Vò Tr­êng </t>
  </si>
  <si>
    <t xml:space="preserve"> §«ng TriÒu</t>
  </si>
  <si>
    <t xml:space="preserve">Khæng V¨n </t>
  </si>
  <si>
    <t>080192</t>
  </si>
  <si>
    <t xml:space="preserve">Lª V¨n </t>
  </si>
  <si>
    <t>310892</t>
  </si>
  <si>
    <t xml:space="preserve">CÈm Ph¶ - </t>
  </si>
  <si>
    <t>HËu</t>
  </si>
  <si>
    <t>181291</t>
  </si>
  <si>
    <t xml:space="preserve">H¶i Hµ - </t>
  </si>
  <si>
    <t xml:space="preserve"> Thanh Hµ</t>
  </si>
  <si>
    <t>HiÓn</t>
  </si>
  <si>
    <t>260792</t>
  </si>
  <si>
    <t xml:space="preserve">TrÇn Quang </t>
  </si>
  <si>
    <t>080891</t>
  </si>
  <si>
    <t xml:space="preserve">Yªn H­ng - </t>
  </si>
  <si>
    <t>HiÖp</t>
  </si>
  <si>
    <t>030292</t>
  </si>
  <si>
    <t xml:space="preserve">Phïng Kh¸nh </t>
  </si>
  <si>
    <t>Hoµ</t>
  </si>
  <si>
    <t xml:space="preserve">§µo V¨n </t>
  </si>
  <si>
    <t>Hoµi</t>
  </si>
  <si>
    <t>120192</t>
  </si>
  <si>
    <t>L©m</t>
  </si>
  <si>
    <t>270891</t>
  </si>
  <si>
    <t xml:space="preserve">Vò Tïng </t>
  </si>
  <si>
    <t>090192</t>
  </si>
  <si>
    <t xml:space="preserve">Lý Tµi </t>
  </si>
  <si>
    <t>Liªn</t>
  </si>
  <si>
    <t>210392</t>
  </si>
  <si>
    <t xml:space="preserve">L­u V¨n </t>
  </si>
  <si>
    <t>240891</t>
  </si>
  <si>
    <t xml:space="preserve"> CÈm Ph¶ - </t>
  </si>
  <si>
    <t>NguyÔn ThÞ</t>
  </si>
  <si>
    <t>Lý</t>
  </si>
  <si>
    <t>Nữ</t>
  </si>
  <si>
    <t>171292</t>
  </si>
  <si>
    <t xml:space="preserve">Vò ThÞ </t>
  </si>
  <si>
    <t>Mai</t>
  </si>
  <si>
    <t>140792</t>
  </si>
  <si>
    <t xml:space="preserve">Mai Hoµng </t>
  </si>
  <si>
    <t>170392</t>
  </si>
  <si>
    <t>060792</t>
  </si>
  <si>
    <t xml:space="preserve">NguyÔn BØnh </t>
  </si>
  <si>
    <t>240892</t>
  </si>
  <si>
    <t xml:space="preserve">Vò Thµnh </t>
  </si>
  <si>
    <t xml:space="preserve">Phan V¨n </t>
  </si>
  <si>
    <t>NghÜa</t>
  </si>
  <si>
    <t>011292</t>
  </si>
  <si>
    <t xml:space="preserve">T« ThÞ </t>
  </si>
  <si>
    <t>Nhí</t>
  </si>
  <si>
    <t>290192</t>
  </si>
  <si>
    <t xml:space="preserve">U«ng BÝ- </t>
  </si>
  <si>
    <t>Qu¶ng</t>
  </si>
  <si>
    <t>130692</t>
  </si>
  <si>
    <t>030192</t>
  </si>
  <si>
    <t>280692</t>
  </si>
  <si>
    <t>081092</t>
  </si>
  <si>
    <t xml:space="preserve">V­¬ng V¨n </t>
  </si>
  <si>
    <t>081292</t>
  </si>
  <si>
    <t xml:space="preserve">Vò TiÕn </t>
  </si>
  <si>
    <t>200692</t>
  </si>
  <si>
    <t>160992</t>
  </si>
  <si>
    <t>110892</t>
  </si>
  <si>
    <t xml:space="preserve">NguyÔn Minh </t>
  </si>
  <si>
    <t>Tho¸ng</t>
  </si>
  <si>
    <t>150892</t>
  </si>
  <si>
    <t>Thuú</t>
  </si>
  <si>
    <t>200392</t>
  </si>
  <si>
    <t xml:space="preserve">TrÇn M¹nh </t>
  </si>
  <si>
    <t>030891</t>
  </si>
  <si>
    <t xml:space="preserve">T¹ Xu©n </t>
  </si>
  <si>
    <t>181191</t>
  </si>
  <si>
    <t xml:space="preserve">Bïi Minh </t>
  </si>
  <si>
    <t>090391</t>
  </si>
  <si>
    <t>040492</t>
  </si>
  <si>
    <t xml:space="preserve">Thñy Nguyªn - </t>
  </si>
  <si>
    <t xml:space="preserve"> H¶i Phßng</t>
  </si>
  <si>
    <t xml:space="preserve">§Æng QuyÕt </t>
  </si>
  <si>
    <t>TiÕp</t>
  </si>
  <si>
    <t>280592</t>
  </si>
  <si>
    <t xml:space="preserve">§Æng §øc </t>
  </si>
  <si>
    <t>210292</t>
  </si>
  <si>
    <t>Tróc</t>
  </si>
  <si>
    <t>171092</t>
  </si>
  <si>
    <t>270491</t>
  </si>
  <si>
    <t xml:space="preserve">Ph¹m Anh </t>
  </si>
  <si>
    <t>301191</t>
  </si>
  <si>
    <t xml:space="preserve">Vò Ngäc </t>
  </si>
  <si>
    <t>TuyÒn</t>
  </si>
  <si>
    <t>050292</t>
  </si>
  <si>
    <t xml:space="preserve">Hµ V¨n </t>
  </si>
  <si>
    <t>danh s¸ch líp c¬ ®iÖn má k20b</t>
  </si>
  <si>
    <t>KÌm theo quyÕt ®Þnh sè   534 /Q§-§T ngµy  28   th¸ng 10 n¨m 2010</t>
  </si>
  <si>
    <t xml:space="preserve">Vò TuÊn           </t>
  </si>
  <si>
    <t xml:space="preserve">Tr­¬ng V¨n </t>
  </si>
  <si>
    <t>CÈm Thñy</t>
  </si>
  <si>
    <t>M· V¨n</t>
  </si>
  <si>
    <t xml:space="preserve">NguyÔn §øc </t>
  </si>
  <si>
    <t>Trõ Xu©n</t>
  </si>
  <si>
    <t>Vò Thµnh</t>
  </si>
  <si>
    <t>Thanh Liªm</t>
  </si>
  <si>
    <t>§µo V¨n</t>
  </si>
  <si>
    <t>HiÖp Hoµ</t>
  </si>
  <si>
    <t xml:space="preserve">Lª Kh¾c </t>
  </si>
  <si>
    <t xml:space="preserve">Léc Thanh  </t>
  </si>
  <si>
    <t xml:space="preserve">Bïi H÷u </t>
  </si>
  <si>
    <t>Thñy Nguyªn</t>
  </si>
  <si>
    <t>ChÊt</t>
  </si>
  <si>
    <t>Dịu</t>
  </si>
  <si>
    <t>N÷</t>
  </si>
  <si>
    <t>Lª §×nh</t>
  </si>
  <si>
    <t xml:space="preserve">TrÇn Trung </t>
  </si>
  <si>
    <t xml:space="preserve">Bïi Thanh </t>
  </si>
  <si>
    <t xml:space="preserve">D­¬ng V¨n </t>
  </si>
  <si>
    <t xml:space="preserve">Hµ ThÕ </t>
  </si>
  <si>
    <t xml:space="preserve">TrÇn §øc </t>
  </si>
  <si>
    <t xml:space="preserve">T¹ Quang </t>
  </si>
  <si>
    <t>Th­êng Xu©n</t>
  </si>
  <si>
    <t xml:space="preserve">Bïi §×nh </t>
  </si>
  <si>
    <t xml:space="preserve">L¹i V¨n </t>
  </si>
  <si>
    <t>NguyÔn ViÕt</t>
  </si>
  <si>
    <t>Lý Nh©n</t>
  </si>
  <si>
    <t xml:space="preserve">NguyÔn Xu©n </t>
  </si>
  <si>
    <t>L¨ng</t>
  </si>
  <si>
    <t>Tiªn Yªn</t>
  </si>
  <si>
    <t xml:space="preserve">Ng« Do·n </t>
  </si>
  <si>
    <t>Lîi</t>
  </si>
  <si>
    <t xml:space="preserve">Vò H¶i </t>
  </si>
  <si>
    <t xml:space="preserve">Ng« Quang </t>
  </si>
  <si>
    <t xml:space="preserve">M¹c V¨n </t>
  </si>
  <si>
    <t xml:space="preserve">NguyÔn ThÞ </t>
  </si>
  <si>
    <t>Nga</t>
  </si>
  <si>
    <t>Nghiªm</t>
  </si>
  <si>
    <t>NguyÔn TuÊn</t>
  </si>
  <si>
    <t>Ninh</t>
  </si>
  <si>
    <t>Phó</t>
  </si>
  <si>
    <t>Phóc</t>
  </si>
  <si>
    <t xml:space="preserve">Hµ TuÊn </t>
  </si>
  <si>
    <t>TrÞnh Hång</t>
  </si>
  <si>
    <t>QuÕ</t>
  </si>
  <si>
    <t xml:space="preserve">D­¬ng V¨n  </t>
  </si>
  <si>
    <t>S¬n</t>
  </si>
  <si>
    <t>§ç C«ng</t>
  </si>
  <si>
    <t>T­</t>
  </si>
  <si>
    <t>Bïi V¨n</t>
  </si>
  <si>
    <t>TËp</t>
  </si>
  <si>
    <t>V­¬ng V¨n</t>
  </si>
  <si>
    <t>25/08/92</t>
  </si>
  <si>
    <t>NguyÔn H÷u</t>
  </si>
  <si>
    <t>NghÞ Xu©n</t>
  </si>
  <si>
    <t>NguyÔn Sü</t>
  </si>
  <si>
    <t xml:space="preserve">N«ng V¨n </t>
  </si>
  <si>
    <t>ThiÖn</t>
  </si>
  <si>
    <t>Léc B×nh</t>
  </si>
  <si>
    <t>§ç V¨n</t>
  </si>
  <si>
    <t>Tho¹i</t>
  </si>
  <si>
    <t xml:space="preserve">La Quèc </t>
  </si>
  <si>
    <t>Tiªn L÷</t>
  </si>
  <si>
    <t>To¶n</t>
  </si>
  <si>
    <t xml:space="preserve"> §« L­¬ng</t>
  </si>
  <si>
    <t xml:space="preserve"> NghÖ An</t>
  </si>
  <si>
    <t xml:space="preserve">Ph¹m TiÕn </t>
  </si>
  <si>
    <t>Tu©n</t>
  </si>
  <si>
    <t xml:space="preserve">Phïng Minh        </t>
  </si>
  <si>
    <t>Tuyªn</t>
  </si>
  <si>
    <t xml:space="preserve">Vò Träng </t>
  </si>
  <si>
    <t>Bé</t>
  </si>
  <si>
    <t>BiÓn</t>
  </si>
  <si>
    <t>C¶nh</t>
  </si>
  <si>
    <t>CÇu</t>
  </si>
  <si>
    <t>Chung</t>
  </si>
  <si>
    <t>ChÝ</t>
  </si>
  <si>
    <t>danh s¸ch líp ®iÖn khÝ hãa k20A</t>
  </si>
  <si>
    <t>KÌm theo quyÕt ®Þnh sè    534/Q§-§T ngµy  28  th¸ng 10 n¨m 2010</t>
  </si>
  <si>
    <t>§«</t>
  </si>
  <si>
    <t>Thanh MiÖn</t>
  </si>
  <si>
    <t>T¹ Quang</t>
  </si>
  <si>
    <t>Bïi Duy</t>
  </si>
  <si>
    <t>Ph¹m Thanh</t>
  </si>
  <si>
    <t>BiÒn</t>
  </si>
  <si>
    <t xml:space="preserve">Bïi M¹nh </t>
  </si>
  <si>
    <t xml:space="preserve">Hoµng ChÝ </t>
  </si>
  <si>
    <t xml:space="preserve">§inh Quang </t>
  </si>
  <si>
    <t>Dùng</t>
  </si>
  <si>
    <t xml:space="preserve">NguyÔn ThÞ V©n </t>
  </si>
  <si>
    <t xml:space="preserve">L­u Huy </t>
  </si>
  <si>
    <t xml:space="preserve">Lª Huy </t>
  </si>
  <si>
    <t>HiÒn</t>
  </si>
  <si>
    <t>TÜnh Gia</t>
  </si>
  <si>
    <t>Lª V¨n</t>
  </si>
  <si>
    <t>Quúnh L­u</t>
  </si>
  <si>
    <t xml:space="preserve">TrÇn Duy </t>
  </si>
  <si>
    <t xml:space="preserve">T¹ Thanh </t>
  </si>
  <si>
    <t xml:space="preserve">D­¬ng ThÞ </t>
  </si>
  <si>
    <t>Hoa</t>
  </si>
  <si>
    <t xml:space="preserve">Hµ ThÞ </t>
  </si>
  <si>
    <t>HuÖ</t>
  </si>
  <si>
    <t xml:space="preserve">Hoµng Quang </t>
  </si>
  <si>
    <t xml:space="preserve">Chu V¨n </t>
  </si>
  <si>
    <t>Lèt</t>
  </si>
  <si>
    <t xml:space="preserve">§iÖp V¨n </t>
  </si>
  <si>
    <t>V©n §ån</t>
  </si>
  <si>
    <t>Ngµ</t>
  </si>
  <si>
    <t>NguyÖt</t>
  </si>
  <si>
    <t>L­¬ng Tµi</t>
  </si>
  <si>
    <t>Quang</t>
  </si>
  <si>
    <t>§Æng V¨n</t>
  </si>
  <si>
    <t>Bïi Kim</t>
  </si>
  <si>
    <t>T©m</t>
  </si>
  <si>
    <t>Vò §øc</t>
  </si>
  <si>
    <t>§«ng H­ng</t>
  </si>
  <si>
    <t xml:space="preserve">Hµ Quang </t>
  </si>
  <si>
    <t xml:space="preserve"> Trµng §Þnh</t>
  </si>
  <si>
    <t>§Æng ThÕ</t>
  </si>
  <si>
    <t>Thóc</t>
  </si>
  <si>
    <t xml:space="preserve">Lôc V¨n           </t>
  </si>
  <si>
    <t>Tiªn</t>
  </si>
  <si>
    <t>NguyÔn Thanh</t>
  </si>
  <si>
    <t xml:space="preserve">Hoµng Thanh </t>
  </si>
  <si>
    <t xml:space="preserve">§oµn Duy </t>
  </si>
  <si>
    <t>Vi V¨n</t>
  </si>
  <si>
    <t>TrÇn Quèc</t>
  </si>
  <si>
    <t xml:space="preserve">Bïi ThÞ </t>
  </si>
  <si>
    <t>Trang</t>
  </si>
  <si>
    <t>Phan §×nh</t>
  </si>
  <si>
    <t>V­¬ng §×nh</t>
  </si>
  <si>
    <t>Lª Xu©n</t>
  </si>
  <si>
    <t xml:space="preserve">TrÇn Quèc </t>
  </si>
  <si>
    <t>Tõ</t>
  </si>
  <si>
    <t>TÝnh</t>
  </si>
  <si>
    <t>danh s¸ch líp ®iÖn khÝ hãa k20B</t>
  </si>
  <si>
    <t>KÌm theo quyÕt ®Þnh sè    534/Q§-§T ngµy  28   th¸ng 10 n¨m 2010</t>
  </si>
  <si>
    <t xml:space="preserve"> Ho»ng Ho¸</t>
  </si>
  <si>
    <t xml:space="preserve">Bïi TuÊn </t>
  </si>
  <si>
    <t xml:space="preserve">Vò §×nh </t>
  </si>
  <si>
    <t xml:space="preserve">NguyÔn Thµnh </t>
  </si>
  <si>
    <t xml:space="preserve">NguyÔn Hoµng </t>
  </si>
  <si>
    <t>NguyÔn Minh</t>
  </si>
  <si>
    <t>Hîp</t>
  </si>
  <si>
    <t>NguyÔn Ngäc</t>
  </si>
  <si>
    <t xml:space="preserve">Ph¹m ThÞ </t>
  </si>
  <si>
    <t xml:space="preserve">NguyÔn V¨n      </t>
  </si>
  <si>
    <t>Chu §øc</t>
  </si>
  <si>
    <t>Trµng §Þnh</t>
  </si>
  <si>
    <t xml:space="preserve">Vò Quang </t>
  </si>
  <si>
    <t xml:space="preserve">Lª Quèc </t>
  </si>
  <si>
    <t xml:space="preserve">Ph¹m Quang </t>
  </si>
  <si>
    <t xml:space="preserve">NguyÔn Quèc </t>
  </si>
  <si>
    <t xml:space="preserve">Vò V¨n           </t>
  </si>
  <si>
    <t>NguyÔn Cao</t>
  </si>
  <si>
    <t>Qóy</t>
  </si>
  <si>
    <t xml:space="preserve">Ng« V¨n     </t>
  </si>
  <si>
    <t xml:space="preserve"> H¹ Long - </t>
  </si>
  <si>
    <t xml:space="preserve">Khæng Minh </t>
  </si>
  <si>
    <t xml:space="preserve">TriÖu A </t>
  </si>
  <si>
    <t xml:space="preserve"> Ba ChÏ</t>
  </si>
  <si>
    <t>ThuËn</t>
  </si>
  <si>
    <t xml:space="preserve">Ph¹m Kim </t>
  </si>
  <si>
    <t>Thuyªn</t>
  </si>
  <si>
    <t xml:space="preserve"> L­¬ng Tµi</t>
  </si>
  <si>
    <t xml:space="preserve"> B¾c Ninh</t>
  </si>
  <si>
    <t>Bïi Ngäc</t>
  </si>
  <si>
    <t xml:space="preserve">§ång Xu©n </t>
  </si>
  <si>
    <t>Tr×nh</t>
  </si>
  <si>
    <t>Träng</t>
  </si>
  <si>
    <t xml:space="preserve">Ph¹m Xu©n </t>
  </si>
  <si>
    <t>Th¹ch Thµnh</t>
  </si>
  <si>
    <t xml:space="preserve">Vi K« </t>
  </si>
  <si>
    <t>V­îng</t>
  </si>
  <si>
    <t>B«n</t>
  </si>
  <si>
    <t>danh s¸ch líp tù ®éng hãa k20</t>
  </si>
  <si>
    <t>KÌm theo quyÕt ®Þnh sè     534  /Q§-§T ngµy  28   th¸ng 10 n¨m 2010</t>
  </si>
  <si>
    <t xml:space="preserve">Mþ Duy </t>
  </si>
  <si>
    <r>
      <t>¸</t>
    </r>
    <r>
      <rPr>
        <sz val="12"/>
        <rFont val=".VnTime"/>
        <family val="2"/>
      </rPr>
      <t>i</t>
    </r>
  </si>
  <si>
    <t xml:space="preserve">§ång V¨n </t>
  </si>
  <si>
    <t xml:space="preserve">Lª ThÞ V©n </t>
  </si>
  <si>
    <t xml:space="preserve">Vò TuÊn </t>
  </si>
  <si>
    <t xml:space="preserve">Vũ Quốc </t>
  </si>
  <si>
    <t>B¶o</t>
  </si>
  <si>
    <t xml:space="preserve">Lª H÷u </t>
  </si>
  <si>
    <t>C­¬ng</t>
  </si>
  <si>
    <t xml:space="preserve">TrÇn Xu©n </t>
  </si>
  <si>
    <t xml:space="preserve">NguyÔn Thanh </t>
  </si>
  <si>
    <t xml:space="preserve">§µm Thanh </t>
  </si>
  <si>
    <t>Häc</t>
  </si>
  <si>
    <t xml:space="preserve">§Æng Minh </t>
  </si>
  <si>
    <t>HuÊn</t>
  </si>
  <si>
    <t>Kú Anh</t>
  </si>
  <si>
    <t xml:space="preserve">§ång V¨n          </t>
  </si>
  <si>
    <t>Kha</t>
  </si>
  <si>
    <t xml:space="preserve">TrÇn Chung </t>
  </si>
  <si>
    <t>KÕt</t>
  </si>
  <si>
    <t>Léc</t>
  </si>
  <si>
    <t xml:space="preserve">Nam S¸ch </t>
  </si>
  <si>
    <t xml:space="preserve">Léc V¨n           </t>
  </si>
  <si>
    <t xml:space="preserve">Ng« Tïng </t>
  </si>
  <si>
    <t xml:space="preserve">Lª ThÞ </t>
  </si>
  <si>
    <t>LÖ</t>
  </si>
  <si>
    <t xml:space="preserve">TrÇn H÷u </t>
  </si>
  <si>
    <t xml:space="preserve">§oµn §¾c </t>
  </si>
  <si>
    <t>Lòy</t>
  </si>
  <si>
    <t xml:space="preserve">Ph¹m ThÕ </t>
  </si>
  <si>
    <t xml:space="preserve">Hoµng ThÞ </t>
  </si>
  <si>
    <t xml:space="preserve">Ph¹m Hång </t>
  </si>
  <si>
    <t xml:space="preserve">§µo V¨n           </t>
  </si>
  <si>
    <t>Nh©m</t>
  </si>
  <si>
    <t xml:space="preserve">TrÇn ThÞ </t>
  </si>
  <si>
    <t>Ph­îng</t>
  </si>
  <si>
    <t xml:space="preserve">Ph¹m §øc </t>
  </si>
  <si>
    <t xml:space="preserve">Vò </t>
  </si>
  <si>
    <t>Quý</t>
  </si>
  <si>
    <t xml:space="preserve">§Æng Nguyªn </t>
  </si>
  <si>
    <t xml:space="preserve">Bïi Duy </t>
  </si>
  <si>
    <t>Th¸i</t>
  </si>
  <si>
    <t>Vò Minh</t>
  </si>
  <si>
    <t>Th©n</t>
  </si>
  <si>
    <t xml:space="preserve">L­u ThÞ Hoµi </t>
  </si>
  <si>
    <t xml:space="preserve">TrÞnh B¸ </t>
  </si>
  <si>
    <t>Th¶nh</t>
  </si>
  <si>
    <t>Th¶o</t>
  </si>
  <si>
    <t xml:space="preserve">TrÇn Thanh </t>
  </si>
  <si>
    <t xml:space="preserve">Vò Huy </t>
  </si>
  <si>
    <t xml:space="preserve">NguyÔn Ph­¬ng </t>
  </si>
  <si>
    <t>TØnh</t>
  </si>
  <si>
    <t>Ninh Văn</t>
  </si>
  <si>
    <t xml:space="preserve">Gi¸p Xu©n </t>
  </si>
  <si>
    <t xml:space="preserve">Th©n V¨n </t>
  </si>
  <si>
    <t xml:space="preserve">§ç Minh </t>
  </si>
  <si>
    <t xml:space="preserve">L¹i Minh </t>
  </si>
  <si>
    <t>Linh Du</t>
  </si>
  <si>
    <t xml:space="preserve">L­u Anh </t>
  </si>
  <si>
    <t xml:space="preserve">NguyÔn H÷u </t>
  </si>
  <si>
    <t>Vinh</t>
  </si>
  <si>
    <t xml:space="preserve">NguyÔn TriÖu </t>
  </si>
  <si>
    <t>danh s¸ch líp c«ng nghÖ kü thuËt ®iÖn-®iÖn tö 20</t>
  </si>
  <si>
    <t>KÌm theo quyÕt ®Þnh sè  534 /Q§-§T ngµy  28  th¸ng 10 n¨m 2010</t>
  </si>
  <si>
    <t>Hoµng TuÊn</t>
  </si>
  <si>
    <t xml:space="preserve">§inh Xu©n </t>
  </si>
  <si>
    <t xml:space="preserve">Ph¹m M¹nh </t>
  </si>
  <si>
    <t xml:space="preserve">Hoµng Ngäc </t>
  </si>
  <si>
    <t xml:space="preserve">NguyÔn Huy </t>
  </si>
  <si>
    <t>Kh­¬ng</t>
  </si>
  <si>
    <t xml:space="preserve"> Nam S¸ch</t>
  </si>
  <si>
    <t xml:space="preserve">Vò ChÝ </t>
  </si>
  <si>
    <t xml:space="preserve">Phïng TiÕn </t>
  </si>
  <si>
    <t xml:space="preserve">Phan Hoµng </t>
  </si>
  <si>
    <t xml:space="preserve">Vò L· </t>
  </si>
  <si>
    <t xml:space="preserve">  B¶o Th¾ng</t>
  </si>
  <si>
    <t>§µo Xu©n</t>
  </si>
  <si>
    <t>Hoàng B¸ch</t>
  </si>
  <si>
    <t xml:space="preserve">Cao V¨n </t>
  </si>
  <si>
    <t>Mãng C¸i</t>
  </si>
  <si>
    <t>Nam S¸ch</t>
  </si>
  <si>
    <t>Thªm</t>
  </si>
  <si>
    <t>Th­êng</t>
  </si>
  <si>
    <t>TiÖp</t>
  </si>
  <si>
    <t>§inh V¨n</t>
  </si>
  <si>
    <t xml:space="preserve">Hµ Minh </t>
  </si>
  <si>
    <t>Ba</t>
  </si>
  <si>
    <t xml:space="preserve">NguyÔn ThÞ Tr­êng </t>
  </si>
  <si>
    <t xml:space="preserve">Tr­¬ng ThÕ </t>
  </si>
  <si>
    <t xml:space="preserve"> Mãng C¸i</t>
  </si>
  <si>
    <t xml:space="preserve">Vò ViÖt </t>
  </si>
  <si>
    <t xml:space="preserve">Bïi Hång </t>
  </si>
  <si>
    <t xml:space="preserve">Lª ThÞ Ninh </t>
  </si>
  <si>
    <t xml:space="preserve">Lª Anh </t>
  </si>
  <si>
    <t>§µo</t>
  </si>
  <si>
    <t xml:space="preserve">Tr­¬ng ThÞ </t>
  </si>
  <si>
    <t>Di</t>
  </si>
  <si>
    <t xml:space="preserve">Ph¹m Thuú </t>
  </si>
  <si>
    <t xml:space="preserve">L­u ThÞ </t>
  </si>
  <si>
    <t>Duyªn</t>
  </si>
  <si>
    <t xml:space="preserve">Bïi ThÞ Thu </t>
  </si>
  <si>
    <t>H»ng</t>
  </si>
  <si>
    <t xml:space="preserve">Lª ThÞ Thanh </t>
  </si>
  <si>
    <t>TrÇn ThÞ Thóy</t>
  </si>
  <si>
    <t xml:space="preserve">Vy ThÞ Thu </t>
  </si>
  <si>
    <t>H­¬ng</t>
  </si>
  <si>
    <t>Chi L¨ng</t>
  </si>
  <si>
    <t xml:space="preserve">NguyÔn ThÞ Thu </t>
  </si>
  <si>
    <t>Ph¹m TiÕn</t>
  </si>
  <si>
    <t>§èng §a</t>
  </si>
  <si>
    <t xml:space="preserve">Vò ThÞ Thu </t>
  </si>
  <si>
    <t xml:space="preserve">Phan TrÇn </t>
  </si>
  <si>
    <t>Nho Quan</t>
  </si>
  <si>
    <t xml:space="preserve">Ph¹m ThÞ Quúnh </t>
  </si>
  <si>
    <t xml:space="preserve">Ph­¬ng ThÞ </t>
  </si>
  <si>
    <t>Huyªn</t>
  </si>
  <si>
    <t>Chu ThÞ Thu</t>
  </si>
  <si>
    <t>HuyÒn</t>
  </si>
  <si>
    <t xml:space="preserve">T¹ ThÞ </t>
  </si>
  <si>
    <t>Lª</t>
  </si>
  <si>
    <t xml:space="preserve">NguyÔn ThÞ DiÖu </t>
  </si>
  <si>
    <t>Lan</t>
  </si>
  <si>
    <t xml:space="preserve">§inh ThÞ </t>
  </si>
  <si>
    <t xml:space="preserve">T« NhËt </t>
  </si>
  <si>
    <t>LÞch</t>
  </si>
  <si>
    <t xml:space="preserve">L­êng V¨n </t>
  </si>
  <si>
    <t>LuyÕn</t>
  </si>
  <si>
    <t>§oµn ThÞ ¸nh</t>
  </si>
  <si>
    <t>Tr­¬ng Hoµng</t>
  </si>
  <si>
    <t xml:space="preserve">Mai Minh </t>
  </si>
  <si>
    <t xml:space="preserve">Bïi Thi </t>
  </si>
  <si>
    <t xml:space="preserve">Nhung </t>
  </si>
  <si>
    <t>NguyÔn Thóy</t>
  </si>
  <si>
    <t xml:space="preserve">Vò ThÞ BÝch </t>
  </si>
  <si>
    <t>NguyÔn ThÞ Hång</t>
  </si>
  <si>
    <t xml:space="preserve">SÇm ThÞ </t>
  </si>
  <si>
    <t xml:space="preserve">§ç ThÞ </t>
  </si>
  <si>
    <t>Hµ KhÈu</t>
  </si>
  <si>
    <t>Vò H­¬ng</t>
  </si>
  <si>
    <t>Th­</t>
  </si>
  <si>
    <t xml:space="preserve">Lý ThÞ </t>
  </si>
  <si>
    <t>Thñy</t>
  </si>
  <si>
    <t>Mai DiÖu</t>
  </si>
  <si>
    <t>Thóy</t>
  </si>
  <si>
    <t xml:space="preserve">B¶o Th¾ng </t>
  </si>
  <si>
    <t xml:space="preserve">NguyÔn  ThÞ </t>
  </si>
  <si>
    <t>H­ng Nguyªn</t>
  </si>
  <si>
    <t xml:space="preserve">TriÖu ThÞ </t>
  </si>
  <si>
    <t>Thu</t>
  </si>
  <si>
    <t xml:space="preserve">NguyÔn ThÞ Hoµi </t>
  </si>
  <si>
    <t>ThuyÕt</t>
  </si>
  <si>
    <t>NguyÔn ThÞ HuyÒn</t>
  </si>
  <si>
    <t>Hoµng ThÞ Thu</t>
  </si>
  <si>
    <t>D­¬ng ThÞ HuyÒn</t>
  </si>
  <si>
    <t>TrÇn CÈm</t>
  </si>
  <si>
    <t>V©n</t>
  </si>
  <si>
    <t xml:space="preserve">Bµn ThÞ </t>
  </si>
  <si>
    <t>NguyÔn ThÞ Kim</t>
  </si>
  <si>
    <r>
      <t>y</t>
    </r>
    <r>
      <rPr>
        <sz val="12"/>
        <rFont val=".VnTime"/>
        <family val="2"/>
      </rPr>
      <t>Õn</t>
    </r>
  </si>
  <si>
    <t>An</t>
  </si>
  <si>
    <t>B×nh</t>
  </si>
  <si>
    <t>Chi</t>
  </si>
  <si>
    <t>Ngaysinh</t>
  </si>
  <si>
    <t xml:space="preserve">Vò ThÞ Lan </t>
  </si>
  <si>
    <t>§iÖp</t>
  </si>
  <si>
    <t xml:space="preserve">NguyÔn ThÞ Ngäc </t>
  </si>
  <si>
    <t>BÝch</t>
  </si>
  <si>
    <t xml:space="preserve">NguyÔn ThÞ Trang </t>
  </si>
  <si>
    <t xml:space="preserve">Cao ThÞ </t>
  </si>
  <si>
    <t xml:space="preserve">Hå Minh </t>
  </si>
  <si>
    <t>H­êng</t>
  </si>
  <si>
    <t xml:space="preserve">NguyÔn Thu </t>
  </si>
  <si>
    <t xml:space="preserve"> H¶i Hµ</t>
  </si>
  <si>
    <t xml:space="preserve">Bïi DiÖu </t>
  </si>
  <si>
    <t xml:space="preserve"> Tiªn Yªn</t>
  </si>
  <si>
    <t xml:space="preserve">NguyÔn ThÞ Thuú </t>
  </si>
  <si>
    <t xml:space="preserve">NÞnh Hoµi </t>
  </si>
  <si>
    <t xml:space="preserve">Hoµng ThÞ Hång </t>
  </si>
  <si>
    <t>Loan</t>
  </si>
  <si>
    <t>Ly</t>
  </si>
  <si>
    <t xml:space="preserve">NguyÔn ThÞ Tróc </t>
  </si>
  <si>
    <t>TrÇn ThÞ</t>
  </si>
  <si>
    <t>Mïi</t>
  </si>
  <si>
    <t xml:space="preserve">Lª ThÞ Thuý </t>
  </si>
  <si>
    <t>Ng©n</t>
  </si>
  <si>
    <t xml:space="preserve">§inh ThÞ Nh­ </t>
  </si>
  <si>
    <t>TrÞnh ThÞ BÝch</t>
  </si>
  <si>
    <t>Lª ThÞ Minh</t>
  </si>
  <si>
    <t xml:space="preserve">Ng« ThÞ </t>
  </si>
  <si>
    <t xml:space="preserve">NguyÔn ThÞ Thanh </t>
  </si>
  <si>
    <t>Nhµn</t>
  </si>
  <si>
    <t>NhÞ</t>
  </si>
  <si>
    <t xml:space="preserve">V­¬ng ThÞ TuyÕt </t>
  </si>
  <si>
    <t>Nhung</t>
  </si>
  <si>
    <t xml:space="preserve">NguyÔn ThÞ Hång </t>
  </si>
  <si>
    <t xml:space="preserve">Bïi ThÞ Thuú </t>
  </si>
  <si>
    <t xml:space="preserve">NguyÔn ThÞ Th¶o </t>
  </si>
  <si>
    <t>Oanh</t>
  </si>
  <si>
    <t xml:space="preserve">NguyÔn ThÞ Thuý </t>
  </si>
  <si>
    <t xml:space="preserve">Bïi ThÞ BÝch </t>
  </si>
  <si>
    <t xml:space="preserve">Ph¹m Mai </t>
  </si>
  <si>
    <t>Quyªn</t>
  </si>
  <si>
    <t xml:space="preserve">NguyÔn H¶i </t>
  </si>
  <si>
    <t>Th¬m</t>
  </si>
  <si>
    <t xml:space="preserve">Vò TÊt </t>
  </si>
  <si>
    <t>Thuý</t>
  </si>
  <si>
    <t xml:space="preserve">NguyÔn ThÞ §µi </t>
  </si>
  <si>
    <t xml:space="preserve">Ph¹m ThÞ KiÒu </t>
  </si>
  <si>
    <t xml:space="preserve">TrÇn Anh </t>
  </si>
  <si>
    <t>YÕn</t>
  </si>
  <si>
    <t xml:space="preserve">§ç §øc </t>
  </si>
  <si>
    <t xml:space="preserve">NguyÔn ThÞ Kim </t>
  </si>
  <si>
    <t>Cóc</t>
  </si>
  <si>
    <t xml:space="preserve">NguyÔn ThÞ Méng </t>
  </si>
  <si>
    <t>Cón</t>
  </si>
  <si>
    <t>TrÞnh ThÞ</t>
  </si>
  <si>
    <t xml:space="preserve">Lª ThÞ Thu </t>
  </si>
  <si>
    <t xml:space="preserve">Tr­¬ng ThÞ Mai </t>
  </si>
  <si>
    <t xml:space="preserve">Ph¹m ThÞ H¶i </t>
  </si>
  <si>
    <t>NguyÔn ThÞ Thanh</t>
  </si>
  <si>
    <t>Tr­¬ng ThÞ Mai</t>
  </si>
  <si>
    <t>Khanh</t>
  </si>
  <si>
    <t xml:space="preserve">NguyÔn ThÞ Thïy </t>
  </si>
  <si>
    <t xml:space="preserve">Vò ThÞ Kim </t>
  </si>
  <si>
    <t xml:space="preserve"> Hạ Long</t>
  </si>
  <si>
    <t>Hoµng ThÞ Thïy</t>
  </si>
  <si>
    <t>§ç ThÞ</t>
  </si>
  <si>
    <t>§Æng ThÞ</t>
  </si>
  <si>
    <t>M¶i</t>
  </si>
  <si>
    <t>NguyÔn ThÞ TuyÕt</t>
  </si>
  <si>
    <t>Ng« ThÞ</t>
  </si>
  <si>
    <t>MiÒn</t>
  </si>
  <si>
    <t xml:space="preserve">Vò TuyÕt </t>
  </si>
  <si>
    <t xml:space="preserve">D­¬ng BÝch </t>
  </si>
  <si>
    <t xml:space="preserve">Ph¹m ThÞ Hång </t>
  </si>
  <si>
    <t>Bïi ThÞ</t>
  </si>
  <si>
    <t>Bïi Th¹ch</t>
  </si>
  <si>
    <t>T­¬i</t>
  </si>
  <si>
    <t xml:space="preserve">§ç ThÞ Minh </t>
  </si>
  <si>
    <t xml:space="preserve">Ng« ThÞ Hång </t>
  </si>
  <si>
    <t>Th¾m</t>
  </si>
  <si>
    <t>T¹ ThÞ</t>
  </si>
  <si>
    <t>Thoa</t>
  </si>
  <si>
    <t xml:space="preserve">§ç ThÞ BÝch </t>
  </si>
  <si>
    <t xml:space="preserve">Bïi ThÞ Thanh </t>
  </si>
  <si>
    <t>Ph¹m ThÞ Thanh</t>
  </si>
  <si>
    <t xml:space="preserve">Ph¹m Quèc </t>
  </si>
  <si>
    <t xml:space="preserve">NguyÔn Anh </t>
  </si>
  <si>
    <t xml:space="preserve">Vò Anh </t>
  </si>
  <si>
    <r>
      <t>¸</t>
    </r>
    <r>
      <rPr>
        <sz val="12"/>
        <rFont val=".VnTime"/>
        <family val="2"/>
      </rPr>
      <t>nh</t>
    </r>
  </si>
  <si>
    <t xml:space="preserve">§Æng ThÞ Mai </t>
  </si>
  <si>
    <t xml:space="preserve"> §«ng H­ng</t>
  </si>
  <si>
    <t xml:space="preserve"> Thanh MiÖn</t>
  </si>
  <si>
    <t xml:space="preserve">§ång ThÞ </t>
  </si>
  <si>
    <t xml:space="preserve">TrÞnh ThÞ </t>
  </si>
  <si>
    <t>TP Th¸i B×nh</t>
  </si>
  <si>
    <t>Ph¹m Thu</t>
  </si>
  <si>
    <t>L­¬ng ThÞ</t>
  </si>
  <si>
    <t>Ph¹m ThÞ</t>
  </si>
  <si>
    <t>Hång</t>
  </si>
  <si>
    <t xml:space="preserve"> ChÝ Linh</t>
  </si>
  <si>
    <t xml:space="preserve">Ng« ThÞ         </t>
  </si>
  <si>
    <t xml:space="preserve"> S¬n §éng-</t>
  </si>
  <si>
    <t xml:space="preserve">Cao Ngäc </t>
  </si>
  <si>
    <t>§µo ThÞ BÝch</t>
  </si>
  <si>
    <t>HuÕ</t>
  </si>
  <si>
    <t>An L·o</t>
  </si>
  <si>
    <t>NguyÔn ThÞ Ph­¬ng</t>
  </si>
  <si>
    <t xml:space="preserve">TrÇn Vò          </t>
  </si>
  <si>
    <t xml:space="preserve">§ç ThÞ  </t>
  </si>
  <si>
    <t xml:space="preserve">NguyÔn ThÞ      </t>
  </si>
  <si>
    <t xml:space="preserve"> Yªn Dòng-</t>
  </si>
  <si>
    <t>LÜnh</t>
  </si>
  <si>
    <t>M¬</t>
  </si>
  <si>
    <t xml:space="preserve">§oµn ThÞ </t>
  </si>
  <si>
    <t xml:space="preserve"> Xu©n Tr­êng</t>
  </si>
  <si>
    <t>Ph¹m ThÞ TuyÕn</t>
  </si>
  <si>
    <t>N¨m</t>
  </si>
  <si>
    <t>NÕt</t>
  </si>
  <si>
    <t xml:space="preserve">NguyÔn ThÞ L©m </t>
  </si>
  <si>
    <t xml:space="preserve">ý Yªn </t>
  </si>
  <si>
    <t xml:space="preserve">TrÇn ThÞ BÝch     </t>
  </si>
  <si>
    <t xml:space="preserve"> Lôc Nam</t>
  </si>
  <si>
    <t xml:space="preserve">NguyÔn ThÞ Hµ </t>
  </si>
  <si>
    <t xml:space="preserve">QuÕ Vâ </t>
  </si>
  <si>
    <t xml:space="preserve">B¾c Ninh </t>
  </si>
  <si>
    <t xml:space="preserve">L©m ThÞ          </t>
  </si>
  <si>
    <t xml:space="preserve">Tæng ThÞ </t>
  </si>
  <si>
    <t xml:space="preserve">Bïi B¸ch </t>
  </si>
  <si>
    <t>Phï Cõ</t>
  </si>
  <si>
    <t>Hµ Thanh</t>
  </si>
  <si>
    <t xml:space="preserve">NguyÔn ThÞ        </t>
  </si>
  <si>
    <t xml:space="preserve"> Yªn Dòng</t>
  </si>
  <si>
    <t xml:space="preserve">NguyÔn ThÞ HuyÒn </t>
  </si>
  <si>
    <t xml:space="preserve">Vò Thïy </t>
  </si>
  <si>
    <t xml:space="preserve"> KiÕn X­¬ng</t>
  </si>
  <si>
    <t xml:space="preserve">TrÞnh ThÞ Quúnh </t>
  </si>
  <si>
    <t>TÞnh</t>
  </si>
  <si>
    <t>Xu©n</t>
  </si>
  <si>
    <t xml:space="preserve"> H¶i HËu</t>
  </si>
  <si>
    <t>Yªn</t>
  </si>
  <si>
    <t xml:space="preserve">Mai H¶i </t>
  </si>
  <si>
    <t>Thä Xu©n</t>
  </si>
  <si>
    <r>
      <t xml:space="preserve"> </t>
    </r>
    <r>
      <rPr>
        <sz val="12"/>
        <rFont val=".VnTimeH"/>
        <family val="2"/>
      </rPr>
      <t>ý</t>
    </r>
    <r>
      <rPr>
        <sz val="12"/>
        <rFont val=".VnTime"/>
        <family val="2"/>
      </rPr>
      <t xml:space="preserve"> Yªn</t>
    </r>
  </si>
  <si>
    <t xml:space="preserve">D­¬ng ThÞ Trang </t>
  </si>
  <si>
    <t xml:space="preserve">Vò V©n </t>
  </si>
  <si>
    <t>DÞu</t>
  </si>
  <si>
    <t xml:space="preserve">TrÇn Kh¸nh </t>
  </si>
  <si>
    <t>G¸i</t>
  </si>
  <si>
    <t>B¶o Th¾ng</t>
  </si>
  <si>
    <t xml:space="preserve"> §an Ph­îng</t>
  </si>
  <si>
    <t xml:space="preserve"> KiÕn Thôy</t>
  </si>
  <si>
    <t xml:space="preserve">Th©n ThÞ Thu </t>
  </si>
  <si>
    <t xml:space="preserve">Hµ ThÞ Ph­¬ng </t>
  </si>
  <si>
    <t xml:space="preserve">Vò ThÞ Thanh </t>
  </si>
  <si>
    <t xml:space="preserve">Tr­¬ng ThÞ V©n </t>
  </si>
  <si>
    <t>Lanh</t>
  </si>
  <si>
    <t xml:space="preserve">Vò ThÞ Ph­¬ng </t>
  </si>
  <si>
    <t xml:space="preserve">L©m Thïy </t>
  </si>
  <si>
    <t xml:space="preserve">NguyÔn ThÞ H¶i </t>
  </si>
  <si>
    <t xml:space="preserve">Phïng ThÞ Ph­¬ng </t>
  </si>
  <si>
    <t>Duy Tiªn</t>
  </si>
  <si>
    <t xml:space="preserve"> Nam Trùc</t>
  </si>
  <si>
    <t xml:space="preserve">§ç Thµnh </t>
  </si>
  <si>
    <t>Chu ThÞ Kim</t>
  </si>
  <si>
    <t xml:space="preserve">Ng« B¶o </t>
  </si>
  <si>
    <t xml:space="preserve">B¹ch ThÞ ¸nh </t>
  </si>
  <si>
    <t>Nh­</t>
  </si>
  <si>
    <t xml:space="preserve">L¹i ThÞ </t>
  </si>
  <si>
    <t xml:space="preserve">Phan ThÞ Kim </t>
  </si>
  <si>
    <t xml:space="preserve">Hµ Thu </t>
  </si>
  <si>
    <t xml:space="preserve">NguyÔn ThÞ Th­¬ng </t>
  </si>
  <si>
    <t xml:space="preserve">Lª DiÖu </t>
  </si>
  <si>
    <t xml:space="preserve">Vò ThÞ Hång </t>
  </si>
  <si>
    <t xml:space="preserve"> H­ng Hµ</t>
  </si>
  <si>
    <t xml:space="preserve">Bïi H¶i </t>
  </si>
  <si>
    <t>Bïi ThÞ Thanh</t>
  </si>
  <si>
    <t>NguyÔn ThÞ Thïy</t>
  </si>
  <si>
    <t xml:space="preserve">NguyÔn Thuú </t>
  </si>
  <si>
    <t>Lª Anh</t>
  </si>
  <si>
    <t>B¸t X¸t</t>
  </si>
  <si>
    <t>Uyªn</t>
  </si>
  <si>
    <t xml:space="preserve">NguyÔn Ph­íc </t>
  </si>
  <si>
    <t>KÌm theo quyÕt ®inh sè   534 /Q§-§T ngµy  28  th¸ng   10  n¨m 2010</t>
  </si>
  <si>
    <t>Hµ ThÞ Lan</t>
  </si>
  <si>
    <t xml:space="preserve">TrÇn Minh </t>
  </si>
  <si>
    <t>Ch©m</t>
  </si>
  <si>
    <t xml:space="preserve">Vò ThÞ B×nh </t>
  </si>
  <si>
    <t>B×nh Giang</t>
  </si>
  <si>
    <t xml:space="preserve">Ng« Thuý </t>
  </si>
  <si>
    <t xml:space="preserve">§oµn ThÞ Thanh </t>
  </si>
  <si>
    <t>Ph¹m ThÞ Thu</t>
  </si>
  <si>
    <t>Hoan</t>
  </si>
  <si>
    <t>Mai ThÞ</t>
  </si>
  <si>
    <t>Huª</t>
  </si>
  <si>
    <t>Yªn M«</t>
  </si>
  <si>
    <t xml:space="preserve">Qu¸ch ThÞ </t>
  </si>
  <si>
    <t>Bïi ThÞ Thuú</t>
  </si>
  <si>
    <t xml:space="preserve">§Æng H¶i </t>
  </si>
  <si>
    <t xml:space="preserve">L­u Kim </t>
  </si>
  <si>
    <t>TrÇn Hµ</t>
  </si>
  <si>
    <t>Mi</t>
  </si>
  <si>
    <t xml:space="preserve"> Thñy Nguyªn</t>
  </si>
  <si>
    <t>Phan ThÞ Lan</t>
  </si>
  <si>
    <t>Lª ThÞ Ngäc</t>
  </si>
  <si>
    <t>NguyÔn ThÞ LÖ</t>
  </si>
  <si>
    <t>T¶o</t>
  </si>
  <si>
    <t xml:space="preserve"> Tø Kú</t>
  </si>
  <si>
    <t>§inh ThÞ</t>
  </si>
  <si>
    <t xml:space="preserve"> Hoµnh Bå</t>
  </si>
  <si>
    <t xml:space="preserve">Chu ThÞ Minh </t>
  </si>
  <si>
    <t xml:space="preserve">Vò Quúnh </t>
  </si>
  <si>
    <t>31/11/92</t>
  </si>
  <si>
    <t>Chu M¹nh</t>
  </si>
  <si>
    <t xml:space="preserve">Tõ ThÞ </t>
  </si>
  <si>
    <t>XuyÕn</t>
  </si>
  <si>
    <t xml:space="preserve">Phïng ThÞ </t>
  </si>
  <si>
    <t>Hoµng ThÞ</t>
  </si>
  <si>
    <t>BØm S¬n</t>
  </si>
  <si>
    <t>Chanh</t>
  </si>
  <si>
    <t xml:space="preserve">Vò ThÞ Linh </t>
  </si>
  <si>
    <t xml:space="preserve">§µo Ngäc          </t>
  </si>
  <si>
    <t>Hai</t>
  </si>
  <si>
    <t>¢n Thi</t>
  </si>
  <si>
    <t xml:space="preserve">L· §øc </t>
  </si>
  <si>
    <t>B×nh Lôc</t>
  </si>
  <si>
    <t xml:space="preserve">NguyÔn Mai Ngäc </t>
  </si>
  <si>
    <t xml:space="preserve">Vâ Duy </t>
  </si>
  <si>
    <t>T©n Kú</t>
  </si>
  <si>
    <t xml:space="preserve">NguyÔn NhÊt </t>
  </si>
  <si>
    <t>TP.B¾c Ninh</t>
  </si>
  <si>
    <t>Lª Träng</t>
  </si>
  <si>
    <t xml:space="preserve"> B¾c K¹n</t>
  </si>
  <si>
    <t xml:space="preserve"> B¾c C¹n</t>
  </si>
  <si>
    <t xml:space="preserve"> H¹ Hoµ</t>
  </si>
  <si>
    <t xml:space="preserve"> Phó Thä</t>
  </si>
  <si>
    <t>danh s¸ch líp c«ng nghÖ tuyÓn kho¸ng k20</t>
  </si>
  <si>
    <t>KÌm theo quyÕt ®Þnh sè   534  /Q§-§T ngµy   28  th¸ng 10 n¨m 2010</t>
  </si>
  <si>
    <t xml:space="preserve">NguyÔn ThÞ Mai </t>
  </si>
  <si>
    <t xml:space="preserve">Ng« ThÕ </t>
  </si>
  <si>
    <t xml:space="preserve"> B¸ch</t>
  </si>
  <si>
    <t>H¶i  Phßng</t>
  </si>
  <si>
    <t xml:space="preserve">§inh B¸ </t>
  </si>
  <si>
    <t xml:space="preserve">§inh Hång </t>
  </si>
  <si>
    <t xml:space="preserve">L­¬ng ThÞ </t>
  </si>
  <si>
    <t>Chiªn</t>
  </si>
  <si>
    <t>DiÖp</t>
  </si>
  <si>
    <t>28/ 08/ 92</t>
  </si>
  <si>
    <t xml:space="preserve">D­¬ng Hoµng </t>
  </si>
  <si>
    <t xml:space="preserve"> Léc B×nh</t>
  </si>
  <si>
    <t xml:space="preserve">Ph¹m Thóy </t>
  </si>
  <si>
    <t xml:space="preserve">NguyÔn Nh­ </t>
  </si>
  <si>
    <t>TrÇn Trung</t>
  </si>
  <si>
    <t>LuËt</t>
  </si>
  <si>
    <t>D­¬ng BÝch</t>
  </si>
  <si>
    <t>Lª ThÞ Thanh</t>
  </si>
  <si>
    <t xml:space="preserve">Tr­¬ng ThÞ Thanh </t>
  </si>
  <si>
    <t>Ph¹m ThÞ BÝch</t>
  </si>
  <si>
    <t xml:space="preserve">Vi ThÞ </t>
  </si>
  <si>
    <t xml:space="preserve">TrÞnh Ngäc </t>
  </si>
  <si>
    <t>Sím</t>
  </si>
  <si>
    <t xml:space="preserve">NguyÔn ThÞ YÕn </t>
  </si>
  <si>
    <t xml:space="preserve">V­¬ng ThÞ Hoµi </t>
  </si>
  <si>
    <t xml:space="preserve">NguyÔn ThÞ Minh </t>
  </si>
  <si>
    <t xml:space="preserve">NguyÔn S¬n </t>
  </si>
  <si>
    <t xml:space="preserve"> Yªn M«</t>
  </si>
  <si>
    <t xml:space="preserve"> Ninh B×nh</t>
  </si>
  <si>
    <t xml:space="preserve">Ph¹m Minh </t>
  </si>
  <si>
    <t xml:space="preserve">§oµn ThÞ Thu </t>
  </si>
  <si>
    <t>DANH S¸CH LíP M¸Y Vµ THIÕT BÞ Má K20</t>
  </si>
  <si>
    <t>KÌm theo quyÕt ®Þnh sè    534/Q§-§T ngµy 28  th¸ng 10 n¨m 2010</t>
  </si>
  <si>
    <t xml:space="preserve">NguyÔn Kh¾c </t>
  </si>
  <si>
    <t xml:space="preserve">§ç C«ng </t>
  </si>
  <si>
    <t>KiÕn Thôy</t>
  </si>
  <si>
    <t xml:space="preserve">Vò Quèc </t>
  </si>
  <si>
    <t xml:space="preserve">Vy ThÞ </t>
  </si>
  <si>
    <t xml:space="preserve">NguyÔn V¨n  </t>
  </si>
  <si>
    <t>Thao</t>
  </si>
  <si>
    <t xml:space="preserve">Ng« ThÞ Thu </t>
  </si>
  <si>
    <t xml:space="preserve">Hoµng Gia </t>
  </si>
  <si>
    <t>danh s¸ch líp c«ng nghÖ kü thuËt « t« k20</t>
  </si>
  <si>
    <t xml:space="preserve">Vò Hoµng </t>
  </si>
  <si>
    <t xml:space="preserve"> Cao B»ng</t>
  </si>
  <si>
    <t>Quy</t>
  </si>
  <si>
    <t xml:space="preserve">Ty Ngäc </t>
  </si>
  <si>
    <t>TrÇn H÷u</t>
  </si>
  <si>
    <t>Cao B»ng</t>
  </si>
  <si>
    <t>Hạ Long</t>
  </si>
  <si>
    <t>danh s¸ch líp C¬ ®iÖn tuyÓn kho¸ng k20</t>
  </si>
  <si>
    <t xml:space="preserve">NguyÔn §¨ng </t>
  </si>
  <si>
    <t xml:space="preserve">§inh C«ng </t>
  </si>
  <si>
    <t>Gi¸p</t>
  </si>
  <si>
    <t>Giao Thñy</t>
  </si>
  <si>
    <t xml:space="preserve">NguyÔn Tr­êng </t>
  </si>
  <si>
    <t xml:space="preserve">TrÇn Nam </t>
  </si>
  <si>
    <t>HiÖn</t>
  </si>
  <si>
    <r>
      <t>ý</t>
    </r>
    <r>
      <rPr>
        <sz val="12"/>
        <rFont val=".VnTime"/>
        <family val="2"/>
      </rPr>
      <t xml:space="preserve"> Yªn</t>
    </r>
  </si>
  <si>
    <t>Vò §×nh</t>
  </si>
  <si>
    <t xml:space="preserve">Ph¹m TuÊn </t>
  </si>
  <si>
    <t xml:space="preserve">NguyÔn Kh¸nh </t>
  </si>
  <si>
    <t xml:space="preserve">Tr­¬ng H¶i </t>
  </si>
  <si>
    <t>Qu¶ng X­¬ng</t>
  </si>
  <si>
    <t xml:space="preserve">Ph¹m ThÞ Kim </t>
  </si>
  <si>
    <t xml:space="preserve">Ph¹m Thuý </t>
  </si>
  <si>
    <t xml:space="preserve"> Kim Thµnh</t>
  </si>
  <si>
    <t>V¨n ChÊn</t>
  </si>
  <si>
    <t>S¸u</t>
  </si>
  <si>
    <t>Hoµng V¨n</t>
  </si>
  <si>
    <t xml:space="preserve">Lý §øc </t>
  </si>
  <si>
    <t xml:space="preserve">§oµn V¨n </t>
  </si>
  <si>
    <t>Tø</t>
  </si>
  <si>
    <t xml:space="preserve">TrÇn §×nh </t>
  </si>
  <si>
    <t xml:space="preserve">S¸i T­êng Minh </t>
  </si>
  <si>
    <t>NguyÔn ThÞ Thuý</t>
  </si>
  <si>
    <t>danh s¸ch líp tr¾c ®Þa má k20</t>
  </si>
  <si>
    <t xml:space="preserve">§oµn H¶i </t>
  </si>
  <si>
    <t>§¨ng</t>
  </si>
  <si>
    <t xml:space="preserve">NguyÔn C«ng </t>
  </si>
  <si>
    <t xml:space="preserve">NÞnh V¨n </t>
  </si>
  <si>
    <t xml:space="preserve">§ç Xu©n </t>
  </si>
  <si>
    <t>T©n</t>
  </si>
  <si>
    <t>Yªn L¹c</t>
  </si>
  <si>
    <t>VÜnh Phóc</t>
  </si>
  <si>
    <t xml:space="preserve">§Æng Th¾ng </t>
  </si>
  <si>
    <t>§øc Thä</t>
  </si>
  <si>
    <t>Ho»ng Hãa</t>
  </si>
  <si>
    <t xml:space="preserve">Chu Huy </t>
  </si>
  <si>
    <t xml:space="preserve">Ph¹m V¨n          </t>
  </si>
  <si>
    <t>Phan V¨n</t>
  </si>
  <si>
    <t>danh s¸ch líp tr¾c ®Þa c«ng tr×nh k20</t>
  </si>
  <si>
    <t>KÌm theo quyÕt ®Þnh sè    534 /Q§-§T ngµy  28   th¸ng 10 n¨m 2010</t>
  </si>
  <si>
    <t xml:space="preserve">§inh Ngäc </t>
  </si>
  <si>
    <t>TriÖu S¬n</t>
  </si>
  <si>
    <t xml:space="preserve">Hoµng Minh        </t>
  </si>
  <si>
    <t>Kim</t>
  </si>
  <si>
    <t>NhËt</t>
  </si>
  <si>
    <t>Ph¹m §øc</t>
  </si>
  <si>
    <t>NghÜa §µn</t>
  </si>
  <si>
    <t>danh s¸ch líp ®Þa chÊt c«ng tr×nh- ®Þa chÊt thñy v¨n k20</t>
  </si>
  <si>
    <t>Th¹ch Hµ</t>
  </si>
  <si>
    <t xml:space="preserve">SÇn V¨n           </t>
  </si>
  <si>
    <t xml:space="preserve">NguyÔn </t>
  </si>
  <si>
    <t>danh sach líp c«ng nghÖ th«ng tin k20</t>
  </si>
  <si>
    <t>KÌm theo quyÕt ®inh sè  534   /Q§-§T ngµy  28   th¸ng   10  n¨m 2010</t>
  </si>
  <si>
    <t xml:space="preserve">§Æng ThÞ Hång </t>
  </si>
  <si>
    <t>Tiªn L·ng</t>
  </si>
  <si>
    <t xml:space="preserve">Tr­¬ng Xu©n </t>
  </si>
  <si>
    <t xml:space="preserve">Ph¹m ThÞ         </t>
  </si>
  <si>
    <t>Hµ ThÞ</t>
  </si>
  <si>
    <t>Bïi Huy</t>
  </si>
  <si>
    <t>Kh¶i</t>
  </si>
  <si>
    <t>§oµn V¨n</t>
  </si>
  <si>
    <t>Khiªm</t>
  </si>
  <si>
    <t xml:space="preserve">NguyÔn ¸nh </t>
  </si>
  <si>
    <t>Khuyªn</t>
  </si>
  <si>
    <t xml:space="preserve">L­¬ng Ph­¬ng </t>
  </si>
  <si>
    <t>Bïi Thanh</t>
  </si>
  <si>
    <t xml:space="preserve">Vò H÷u </t>
  </si>
  <si>
    <t>NguyÔn ThÞ CÈm</t>
  </si>
  <si>
    <t xml:space="preserve">NguyÔn T­êng </t>
  </si>
  <si>
    <t>N«ng Quang</t>
  </si>
  <si>
    <t xml:space="preserve">§Æng Thanh </t>
  </si>
  <si>
    <t xml:space="preserve">Lª ThÕ </t>
  </si>
  <si>
    <t xml:space="preserve">TrÇn </t>
  </si>
  <si>
    <t>Chiªm</t>
  </si>
  <si>
    <t>§µo ThÞ</t>
  </si>
  <si>
    <t>Kinh tÕ</t>
  </si>
  <si>
    <t>KtÕ vi m«</t>
  </si>
  <si>
    <t xml:space="preserve">Phan B¶o </t>
  </si>
  <si>
    <t>Ktª vi m«</t>
  </si>
  <si>
    <t>vi m«</t>
  </si>
  <si>
    <t>Vò Quang</t>
  </si>
  <si>
    <t>NhËp m«n</t>
  </si>
  <si>
    <t>tin</t>
  </si>
  <si>
    <t>NhËp  m«n</t>
  </si>
  <si>
    <t>NLCNM</t>
  </si>
  <si>
    <t>Anh 1</t>
  </si>
  <si>
    <t>qt</t>
  </si>
  <si>
    <t>GDQP</t>
  </si>
  <si>
    <t xml:space="preserve">Kinh tÕ </t>
  </si>
  <si>
    <t xml:space="preserve">Tæng </t>
  </si>
  <si>
    <t>®iÓm</t>
  </si>
  <si>
    <t>TBC</t>
  </si>
  <si>
    <t>kú 1</t>
  </si>
  <si>
    <t>Ph¸p luËt</t>
  </si>
  <si>
    <t>To¸n 1</t>
  </si>
  <si>
    <t>KT má</t>
  </si>
  <si>
    <t>hÇm lß</t>
  </si>
  <si>
    <t>khoa kinh tÕ</t>
  </si>
  <si>
    <t>Khoa Kinh tÕ</t>
  </si>
  <si>
    <t xml:space="preserve"> líp kÕ to¸n K20a</t>
  </si>
  <si>
    <t>§ç Minh</t>
  </si>
  <si>
    <t>bt</t>
  </si>
  <si>
    <t>vld</t>
  </si>
  <si>
    <t>Chuyeenr</t>
  </si>
  <si>
    <t>TK20</t>
  </si>
  <si>
    <t>tr­êng kh¸c</t>
  </si>
  <si>
    <t>Tin 20</t>
  </si>
  <si>
    <t>KT19A</t>
  </si>
  <si>
    <t>ChuyÓn líp</t>
  </si>
  <si>
    <t>T§H20</t>
  </si>
  <si>
    <t>Bïi BÝch</t>
  </si>
  <si>
    <t>NguyÔn thÞ</t>
  </si>
  <si>
    <t>Ng« H¶i</t>
  </si>
  <si>
    <t>Tr­¬ng ThÞ</t>
  </si>
  <si>
    <t>Ktoan 19A</t>
  </si>
  <si>
    <t>Ktoan 19B</t>
  </si>
  <si>
    <t>Ktoan 19C</t>
  </si>
  <si>
    <t>kinh tÕ</t>
  </si>
  <si>
    <t>vÜ m«</t>
  </si>
  <si>
    <t>TTHCM</t>
  </si>
  <si>
    <t>NL CNM</t>
  </si>
  <si>
    <t xml:space="preserve">To¸n </t>
  </si>
  <si>
    <t>To¸n</t>
  </si>
  <si>
    <t>NL kÕ to¸n</t>
  </si>
  <si>
    <t>NLKT</t>
  </si>
  <si>
    <t>STVB</t>
  </si>
  <si>
    <t>XSTK</t>
  </si>
  <si>
    <t>To¸n 2</t>
  </si>
  <si>
    <t xml:space="preserve">To¸n 2 </t>
  </si>
  <si>
    <t>To¸n ktÕ</t>
  </si>
  <si>
    <t>M«i tr­êng</t>
  </si>
  <si>
    <t>má</t>
  </si>
  <si>
    <t>KTM LT</t>
  </si>
  <si>
    <t>XDM</t>
  </si>
  <si>
    <t>Anh 2</t>
  </si>
  <si>
    <t>GDTC</t>
  </si>
  <si>
    <t>Tæng</t>
  </si>
  <si>
    <t>kú 2</t>
  </si>
  <si>
    <t>TĐH20</t>
  </si>
  <si>
    <t>n¨m 1</t>
  </si>
  <si>
    <t>Kú 2</t>
  </si>
  <si>
    <t>Bïi ThÞ Thïy</t>
  </si>
  <si>
    <t>tæng</t>
  </si>
  <si>
    <t xml:space="preserve">tæng </t>
  </si>
  <si>
    <t>®iÎm</t>
  </si>
  <si>
    <t>®iªm</t>
  </si>
  <si>
    <t>4;4</t>
  </si>
  <si>
    <t>4;2</t>
  </si>
  <si>
    <t>3;3</t>
  </si>
  <si>
    <t>4;3</t>
  </si>
  <si>
    <t>XÕp lo¹i</t>
  </si>
  <si>
    <t xml:space="preserve">XÐt lªn </t>
  </si>
  <si>
    <t>häc tËp</t>
  </si>
  <si>
    <t>líp</t>
  </si>
  <si>
    <t>TB</t>
  </si>
  <si>
    <t>Lªn líp</t>
  </si>
  <si>
    <t>TBK</t>
  </si>
  <si>
    <t>KÐm</t>
  </si>
  <si>
    <t>Kh¸</t>
  </si>
  <si>
    <t>YÕu</t>
  </si>
  <si>
    <t>Ngõng häc</t>
  </si>
  <si>
    <t>§­êng lèi CM</t>
  </si>
  <si>
    <t>KT ®iÖn-®iÖn tö</t>
  </si>
  <si>
    <t>KT tuyÓn kho¸ng</t>
  </si>
  <si>
    <t>To¸n K TÕ</t>
  </si>
  <si>
    <t>KT vÜ m«</t>
  </si>
  <si>
    <t>T©m lý QL</t>
  </si>
  <si>
    <t>KH qu¶n lý</t>
  </si>
  <si>
    <t>Qu¶n trÞ häc</t>
  </si>
  <si>
    <t>Lý thuyÕt TC</t>
  </si>
  <si>
    <t>NL thèng kª</t>
  </si>
  <si>
    <t>TT ng©n hµng</t>
  </si>
  <si>
    <t>TCQLDN</t>
  </si>
  <si>
    <t>TCDN</t>
  </si>
  <si>
    <t>§L c¸ch m¹ng</t>
  </si>
  <si>
    <t>kú 3</t>
  </si>
  <si>
    <t>Linh A</t>
  </si>
  <si>
    <t>3;2</t>
  </si>
  <si>
    <t>2;2</t>
  </si>
  <si>
    <t>1;1</t>
  </si>
  <si>
    <t>ct</t>
  </si>
  <si>
    <t>KT vi m«</t>
  </si>
  <si>
    <t>4;1</t>
  </si>
  <si>
    <t>TTCK</t>
  </si>
  <si>
    <t>B¶ng ®iÓm tæng kÕt kú 3 n¨m häc 2011 - 2012 líp 20C</t>
  </si>
  <si>
    <t>ChuyÓn K4</t>
  </si>
  <si>
    <t>B¶ng ®iÓm tæng NĂM THø NHÊT n¨m häc 2010 - 2011 líp dn 20</t>
  </si>
  <si>
    <t>Hệ thống</t>
  </si>
  <si>
    <t>th«ng tin</t>
  </si>
  <si>
    <t>tµi chÝnh</t>
  </si>
  <si>
    <t>LT</t>
  </si>
  <si>
    <t>Thuế</t>
  </si>
  <si>
    <t>To¸n TC</t>
  </si>
  <si>
    <t>KÕ to¸n</t>
  </si>
  <si>
    <t>TCDN I</t>
  </si>
  <si>
    <t>TiÕng anh</t>
  </si>
  <si>
    <t>CN</t>
  </si>
  <si>
    <t>kú 4</t>
  </si>
  <si>
    <t xml:space="preserve">Hoµng Thóy </t>
  </si>
  <si>
    <t>NguyÔn H¶i</t>
  </si>
  <si>
    <t>CN má</t>
  </si>
  <si>
    <t>®èi ngo¹i</t>
  </si>
  <si>
    <t>§LCM</t>
  </si>
  <si>
    <t>VCLD</t>
  </si>
  <si>
    <t>QTH</t>
  </si>
  <si>
    <t xml:space="preserve">Tin øng </t>
  </si>
  <si>
    <t>dông</t>
  </si>
  <si>
    <t>Luật</t>
  </si>
  <si>
    <t>kinh tế</t>
  </si>
  <si>
    <t>DN20</t>
  </si>
  <si>
    <t>21/9/92</t>
  </si>
  <si>
    <t>NguyÔn ThÞ Thu</t>
  </si>
  <si>
    <t>19C</t>
  </si>
  <si>
    <t>19D</t>
  </si>
  <si>
    <t>DN19</t>
  </si>
  <si>
    <t>năm 2</t>
  </si>
  <si>
    <t>năm2</t>
  </si>
  <si>
    <t>vcld</t>
  </si>
  <si>
    <t>XÕp</t>
  </si>
  <si>
    <t>lo¹i</t>
  </si>
  <si>
    <t>XÐt</t>
  </si>
  <si>
    <t>lªn líp</t>
  </si>
  <si>
    <t>Giái</t>
  </si>
  <si>
    <t>Khá</t>
  </si>
  <si>
    <t>Yếu</t>
  </si>
  <si>
    <t>Lên lớp</t>
  </si>
  <si>
    <t>Ngừng học</t>
  </si>
  <si>
    <t>B¶ng ®iÓm tæng kÕt n¨m thø 2 - n¨m häc 2011 - 2012 líp kÕ to¸n 20A</t>
  </si>
  <si>
    <t>B¶ng ®iÓm tæng kÕt n¨m thø 2 -  n¨m häc 2011 - 2012 líp  KÕ to¸n 20B</t>
  </si>
  <si>
    <t>b¶ng ®iÓmtæng kÕt n¨m thø 2 n¨m häc 2011-2012</t>
  </si>
  <si>
    <t xml:space="preserve"> líp KÕ to¸n k20C</t>
  </si>
  <si>
    <t xml:space="preserve"> líp kÕ to¸n K20D</t>
  </si>
  <si>
    <t xml:space="preserve">B¶ng ®iÓm tæng kÕt n¨m thø 2 - n¨m häc 2011 - 2012 </t>
  </si>
  <si>
    <t xml:space="preserve"> líp kÕ to¸n K20E</t>
  </si>
  <si>
    <t xml:space="preserve">B¶ng ®iÓm tæng kÕt n¨m thø 2 -  n¨m häc 2011 - 2012 </t>
  </si>
  <si>
    <t xml:space="preserve"> líp kÕ to¸n K20F</t>
  </si>
  <si>
    <t>B¶ng ®iÓm tæng kÕt n¨m thø 2 -  n¨m häc 2011 - 2012</t>
  </si>
  <si>
    <t xml:space="preserve"> líp QTDN20</t>
  </si>
  <si>
    <t>B¶ng ®iÓm tæng kÕt n¨m thø 2 -  n¨m häc 2011 - 2012 líp DN20</t>
  </si>
  <si>
    <t>TCDN II</t>
  </si>
  <si>
    <t>Marketing</t>
  </si>
  <si>
    <t>c¨n b¶n</t>
  </si>
  <si>
    <t>QT</t>
  </si>
  <si>
    <t>TMDV</t>
  </si>
  <si>
    <t>Tin</t>
  </si>
  <si>
    <t>kÕ to¸n</t>
  </si>
  <si>
    <t>§VSN</t>
  </si>
  <si>
    <t>m¸y</t>
  </si>
  <si>
    <t>Thèng kª</t>
  </si>
  <si>
    <t>DN</t>
  </si>
  <si>
    <t>Ph©n tÝch</t>
  </si>
  <si>
    <t>KiÓm to¸n</t>
  </si>
  <si>
    <t xml:space="preserve">KÕ to¸n </t>
  </si>
  <si>
    <t>TTSX</t>
  </si>
  <si>
    <t>Cã LD</t>
  </si>
  <si>
    <t>Tham quan</t>
  </si>
  <si>
    <t>4;54</t>
  </si>
  <si>
    <t>Cã ld</t>
  </si>
  <si>
    <t>cã ld</t>
  </si>
  <si>
    <t>kú 5</t>
  </si>
  <si>
    <t>QTKD</t>
  </si>
  <si>
    <t>QLCL</t>
  </si>
  <si>
    <t>§Þnh møc</t>
  </si>
  <si>
    <t>NLTK</t>
  </si>
  <si>
    <t>TC-TD</t>
  </si>
  <si>
    <t>ThuÕ</t>
  </si>
  <si>
    <t>có ld</t>
  </si>
  <si>
    <t>4;0</t>
  </si>
  <si>
    <t>cld</t>
  </si>
  <si>
    <t>CB</t>
  </si>
  <si>
    <t>vt</t>
  </si>
  <si>
    <t>cp</t>
  </si>
  <si>
    <t>Thùc hµnh</t>
  </si>
  <si>
    <t>KTTCDN</t>
  </si>
  <si>
    <t>TTTN</t>
  </si>
  <si>
    <t xml:space="preserve">Tham </t>
  </si>
  <si>
    <t>quan</t>
  </si>
  <si>
    <t>kú 6</t>
  </si>
  <si>
    <t>KÕ ho¹ch</t>
  </si>
  <si>
    <t>TCSX</t>
  </si>
  <si>
    <t>H¹ch to¸n</t>
  </si>
  <si>
    <t>C¬ së</t>
  </si>
  <si>
    <t xml:space="preserve">Chuyªn </t>
  </si>
  <si>
    <t>§iÓm</t>
  </si>
  <si>
    <t>ChÝnh</t>
  </si>
  <si>
    <t>n¨m 3</t>
  </si>
  <si>
    <t>3 n¨m</t>
  </si>
  <si>
    <t>ngµnh</t>
  </si>
  <si>
    <t>xÐt TN</t>
  </si>
  <si>
    <t>trÞ</t>
  </si>
  <si>
    <t xml:space="preserve">XÕp h¹ng </t>
  </si>
  <si>
    <t>TN</t>
  </si>
  <si>
    <t xml:space="preserve">ChÝnh </t>
  </si>
  <si>
    <t>4'4</t>
  </si>
  <si>
    <t>LT TC</t>
  </si>
  <si>
    <t>Đình chỉ học 6/5/2012 do nợ học phí</t>
  </si>
  <si>
    <t>Đình chỉ 1/10/2012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</si>
</sst>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mm/dd/yy;@"/>
    <numFmt numFmtId="181" formatCode="[$-409]dddd\,\ mmmm\ dd\,\ yyyy"/>
    <numFmt numFmtId="182" formatCode="[$-409]h:mm:ss\ AM/PM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sz val="12"/>
      <name val="Arial"/>
      <family val="0"/>
    </font>
    <font>
      <sz val="10"/>
      <name val=".VnTime"/>
      <family val="2"/>
    </font>
    <font>
      <sz val="8"/>
      <name val="Arial"/>
      <family val="0"/>
    </font>
    <font>
      <sz val="12"/>
      <name val=".VnTimeH"/>
      <family val="2"/>
    </font>
    <font>
      <sz val="11"/>
      <name val=".VnTime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0"/>
    </font>
    <font>
      <b/>
      <sz val="13"/>
      <name val=".VnTime"/>
      <family val="2"/>
    </font>
    <font>
      <b/>
      <sz val="11"/>
      <name val=".VnTime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.VnTime"/>
      <family val="2"/>
    </font>
    <font>
      <sz val="12"/>
      <color indexed="10"/>
      <name val=".VnTime"/>
      <family val="2"/>
    </font>
    <font>
      <b/>
      <sz val="12"/>
      <name val="Arial"/>
      <family val="2"/>
    </font>
    <font>
      <b/>
      <sz val="12"/>
      <color indexed="10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b/>
      <sz val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2" xfId="0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Alignment="1">
      <alignment/>
    </xf>
    <xf numFmtId="0" fontId="18" fillId="0" borderId="8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0" xfId="0" applyFont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2" fillId="0" borderId="7" xfId="0" applyFont="1" applyBorder="1" applyAlignment="1">
      <alignment/>
    </xf>
    <xf numFmtId="0" fontId="11" fillId="0" borderId="7" xfId="0" applyFont="1" applyBorder="1" applyAlignment="1">
      <alignment/>
    </xf>
    <xf numFmtId="14" fontId="6" fillId="0" borderId="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2" xfId="0" applyFont="1" applyBorder="1" applyAlignment="1">
      <alignment/>
    </xf>
    <xf numFmtId="0" fontId="0" fillId="0" borderId="3" xfId="0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2" fontId="21" fillId="0" borderId="2" xfId="0" applyNumberFormat="1" applyFont="1" applyBorder="1" applyAlignment="1">
      <alignment/>
    </xf>
    <xf numFmtId="0" fontId="9" fillId="0" borderId="2" xfId="0" applyFont="1" applyFill="1" applyBorder="1" applyAlignment="1">
      <alignment/>
    </xf>
    <xf numFmtId="2" fontId="21" fillId="3" borderId="2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2" fontId="6" fillId="0" borderId="4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4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24" xfId="0" applyFont="1" applyBorder="1" applyAlignment="1">
      <alignment/>
    </xf>
    <xf numFmtId="2" fontId="7" fillId="0" borderId="24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9" fillId="0" borderId="24" xfId="0" applyFont="1" applyBorder="1" applyAlignment="1">
      <alignment/>
    </xf>
    <xf numFmtId="180" fontId="6" fillId="0" borderId="2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2" fontId="7" fillId="3" borderId="2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2" fontId="21" fillId="0" borderId="2" xfId="0" applyNumberFormat="1" applyFont="1" applyFill="1" applyBorder="1" applyAlignment="1">
      <alignment/>
    </xf>
    <xf numFmtId="2" fontId="21" fillId="0" borderId="4" xfId="0" applyNumberFormat="1" applyFont="1" applyFill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6" fillId="0" borderId="3" xfId="0" applyFont="1" applyFill="1" applyBorder="1" applyAlignment="1">
      <alignment/>
    </xf>
    <xf numFmtId="0" fontId="18" fillId="0" borderId="4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2" xfId="0" applyFont="1" applyFill="1" applyBorder="1" applyAlignment="1">
      <alignment/>
    </xf>
    <xf numFmtId="2" fontId="21" fillId="3" borderId="24" xfId="0" applyNumberFormat="1" applyFont="1" applyFill="1" applyBorder="1" applyAlignment="1">
      <alignment/>
    </xf>
    <xf numFmtId="2" fontId="21" fillId="0" borderId="24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right"/>
    </xf>
    <xf numFmtId="2" fontId="21" fillId="0" borderId="3" xfId="0" applyNumberFormat="1" applyFont="1" applyFill="1" applyBorder="1" applyAlignment="1">
      <alignment/>
    </xf>
    <xf numFmtId="2" fontId="9" fillId="0" borderId="18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" fontId="6" fillId="0" borderId="4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2" fontId="21" fillId="0" borderId="4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2" fontId="21" fillId="0" borderId="4" xfId="0" applyNumberFormat="1" applyFont="1" applyFill="1" applyBorder="1" applyAlignment="1">
      <alignment horizontal="center"/>
    </xf>
    <xf numFmtId="2" fontId="21" fillId="0" borderId="2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17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2" fontId="23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0" fontId="8" fillId="0" borderId="2" xfId="0" applyFont="1" applyBorder="1" applyAlignment="1">
      <alignment/>
    </xf>
    <xf numFmtId="2" fontId="23" fillId="0" borderId="2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0" fontId="8" fillId="0" borderId="3" xfId="0" applyFont="1" applyBorder="1" applyAlignment="1">
      <alignment/>
    </xf>
    <xf numFmtId="2" fontId="23" fillId="0" borderId="3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2" borderId="2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0" fontId="8" fillId="0" borderId="24" xfId="0" applyFont="1" applyBorder="1" applyAlignment="1">
      <alignment/>
    </xf>
    <xf numFmtId="2" fontId="23" fillId="0" borderId="24" xfId="0" applyNumberFormat="1" applyFont="1" applyBorder="1" applyAlignment="1">
      <alignment/>
    </xf>
    <xf numFmtId="1" fontId="8" fillId="0" borderId="24" xfId="0" applyNumberFormat="1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1" fontId="8" fillId="0" borderId="3" xfId="0" applyNumberFormat="1" applyFont="1" applyBorder="1" applyAlignment="1">
      <alignment/>
    </xf>
    <xf numFmtId="0" fontId="8" fillId="2" borderId="2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3" borderId="24" xfId="0" applyFont="1" applyFill="1" applyBorder="1" applyAlignment="1">
      <alignment/>
    </xf>
    <xf numFmtId="2" fontId="21" fillId="0" borderId="24" xfId="0" applyNumberFormat="1" applyFont="1" applyBorder="1" applyAlignment="1">
      <alignment/>
    </xf>
    <xf numFmtId="0" fontId="22" fillId="0" borderId="2" xfId="0" applyFont="1" applyBorder="1" applyAlignment="1">
      <alignment/>
    </xf>
    <xf numFmtId="2" fontId="22" fillId="0" borderId="2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6" fillId="3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21" fillId="3" borderId="0" xfId="0" applyNumberFormat="1" applyFont="1" applyFill="1" applyAlignment="1">
      <alignment/>
    </xf>
    <xf numFmtId="14" fontId="6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right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2" fontId="23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2" fontId="7" fillId="0" borderId="24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8" fillId="0" borderId="3" xfId="0" applyFont="1" applyFill="1" applyBorder="1" applyAlignment="1">
      <alignment/>
    </xf>
    <xf numFmtId="2" fontId="9" fillId="0" borderId="12" xfId="0" applyNumberFormat="1" applyFont="1" applyBorder="1" applyAlignment="1">
      <alignment horizontal="left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left"/>
    </xf>
    <xf numFmtId="1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2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4" xfId="0" applyFont="1" applyBorder="1" applyAlignment="1">
      <alignment/>
    </xf>
    <xf numFmtId="2" fontId="26" fillId="0" borderId="4" xfId="0" applyNumberFormat="1" applyFont="1" applyBorder="1" applyAlignment="1">
      <alignment/>
    </xf>
    <xf numFmtId="0" fontId="25" fillId="0" borderId="2" xfId="0" applyFont="1" applyBorder="1" applyAlignment="1">
      <alignment/>
    </xf>
    <xf numFmtId="2" fontId="26" fillId="0" borderId="2" xfId="0" applyNumberFormat="1" applyFont="1" applyBorder="1" applyAlignment="1">
      <alignment/>
    </xf>
    <xf numFmtId="0" fontId="21" fillId="0" borderId="24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2" fontId="2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2" fontId="23" fillId="0" borderId="4" xfId="0" applyNumberFormat="1" applyFont="1" applyFill="1" applyBorder="1" applyAlignment="1">
      <alignment/>
    </xf>
    <xf numFmtId="2" fontId="23" fillId="0" borderId="2" xfId="0" applyNumberFormat="1" applyFont="1" applyFill="1" applyBorder="1" applyAlignment="1">
      <alignment/>
    </xf>
    <xf numFmtId="2" fontId="23" fillId="0" borderId="24" xfId="0" applyNumberFormat="1" applyFont="1" applyFill="1" applyBorder="1" applyAlignment="1">
      <alignment/>
    </xf>
    <xf numFmtId="2" fontId="23" fillId="0" borderId="3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2" fontId="7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9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3" borderId="3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0" borderId="1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/>
    </xf>
    <xf numFmtId="1" fontId="7" fillId="0" borderId="3" xfId="0" applyNumberFormat="1" applyFont="1" applyBorder="1" applyAlignment="1">
      <alignment/>
    </xf>
    <xf numFmtId="0" fontId="9" fillId="0" borderId="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/>
    </xf>
    <xf numFmtId="2" fontId="6" fillId="0" borderId="3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1" fontId="24" fillId="0" borderId="2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2" fontId="9" fillId="0" borderId="17" xfId="0" applyNumberFormat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180" fontId="6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2" fontId="21" fillId="0" borderId="12" xfId="0" applyNumberFormat="1" applyFont="1" applyBorder="1" applyAlignment="1">
      <alignment horizontal="left"/>
    </xf>
    <xf numFmtId="1" fontId="9" fillId="0" borderId="12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0" fontId="21" fillId="0" borderId="17" xfId="0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0" fontId="18" fillId="0" borderId="24" xfId="0" applyFont="1" applyBorder="1" applyAlignment="1">
      <alignment horizontal="center"/>
    </xf>
    <xf numFmtId="2" fontId="21" fillId="0" borderId="17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2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180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180" fontId="6" fillId="0" borderId="11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4" xfId="0" applyFont="1" applyFill="1" applyBorder="1" applyAlignment="1">
      <alignment/>
    </xf>
    <xf numFmtId="1" fontId="7" fillId="0" borderId="24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1" fontId="8" fillId="0" borderId="24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0" fontId="25" fillId="0" borderId="3" xfId="0" applyFont="1" applyBorder="1" applyAlignment="1">
      <alignment/>
    </xf>
    <xf numFmtId="2" fontId="26" fillId="0" borderId="3" xfId="0" applyNumberFormat="1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2" fontId="9" fillId="0" borderId="19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left"/>
    </xf>
    <xf numFmtId="1" fontId="9" fillId="0" borderId="4" xfId="0" applyNumberFormat="1" applyFont="1" applyFill="1" applyBorder="1" applyAlignment="1">
      <alignment/>
    </xf>
    <xf numFmtId="1" fontId="9" fillId="0" borderId="2" xfId="0" applyNumberFormat="1" applyFont="1" applyFill="1" applyBorder="1" applyAlignment="1">
      <alignment/>
    </xf>
    <xf numFmtId="1" fontId="9" fillId="0" borderId="3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3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" xfId="0" applyFont="1" applyBorder="1" applyAlignment="1">
      <alignment/>
    </xf>
    <xf numFmtId="2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2" fontId="26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4" borderId="1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8080"/>
        </patternFill>
      </fill>
      <border/>
    </dxf>
    <dxf>
      <fill>
        <patternFill patternType="none">
          <bgColor indexed="65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I59" sqref="I59"/>
    </sheetView>
  </sheetViews>
  <sheetFormatPr defaultColWidth="9.140625" defaultRowHeight="12.75"/>
  <cols>
    <col min="1" max="1" width="6.57421875" style="0" customWidth="1"/>
    <col min="2" max="2" width="15.421875" style="0" customWidth="1"/>
    <col min="3" max="3" width="8.8515625" style="5" customWidth="1"/>
    <col min="4" max="4" width="4.28125" style="0" hidden="1" customWidth="1"/>
    <col min="5" max="5" width="11.140625" style="4" customWidth="1"/>
    <col min="6" max="6" width="4.140625" style="0" hidden="1" customWidth="1"/>
    <col min="7" max="7" width="5.8515625" style="0" hidden="1" customWidth="1"/>
    <col min="8" max="8" width="5.8515625" style="0" customWidth="1"/>
    <col min="9" max="9" width="14.421875" style="5" customWidth="1"/>
    <col min="10" max="10" width="12.57421875" style="10" customWidth="1"/>
  </cols>
  <sheetData>
    <row r="1" spans="1:10" ht="17.25">
      <c r="A1" s="456" t="s">
        <v>130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15.75" customHeight="1">
      <c r="A2" s="457" t="s">
        <v>169</v>
      </c>
      <c r="B2" s="457"/>
      <c r="C2" s="457"/>
      <c r="D2" s="457"/>
      <c r="E2" s="457"/>
      <c r="F2" s="457"/>
      <c r="G2" s="457"/>
      <c r="H2" s="457"/>
      <c r="I2" s="457"/>
      <c r="J2" s="457"/>
    </row>
    <row r="3" spans="1:10" ht="13.5" customHeight="1">
      <c r="A3" s="457" t="s">
        <v>167</v>
      </c>
      <c r="B3" s="457"/>
      <c r="C3" s="457"/>
      <c r="D3" s="457"/>
      <c r="E3" s="457"/>
      <c r="F3" s="457"/>
      <c r="G3" s="457"/>
      <c r="H3" s="457"/>
      <c r="I3" s="457"/>
      <c r="J3" s="457"/>
    </row>
    <row r="5" spans="1:10" ht="15.75">
      <c r="A5" s="1" t="s">
        <v>126</v>
      </c>
      <c r="B5" s="455" t="s">
        <v>127</v>
      </c>
      <c r="C5" s="455"/>
      <c r="D5" s="1" t="s">
        <v>0</v>
      </c>
      <c r="E5" s="1" t="s">
        <v>128</v>
      </c>
      <c r="F5" s="1" t="s">
        <v>1</v>
      </c>
      <c r="G5" s="1" t="s">
        <v>2</v>
      </c>
      <c r="H5" s="1" t="s">
        <v>168</v>
      </c>
      <c r="I5" s="455" t="s">
        <v>129</v>
      </c>
      <c r="J5" s="455"/>
    </row>
    <row r="6" spans="1:10" ht="15">
      <c r="A6" s="7">
        <v>1</v>
      </c>
      <c r="B6" s="17" t="s">
        <v>19</v>
      </c>
      <c r="C6" s="18" t="s">
        <v>170</v>
      </c>
      <c r="D6" s="8">
        <v>0</v>
      </c>
      <c r="E6" s="28">
        <v>33497</v>
      </c>
      <c r="F6" s="8" t="s">
        <v>5</v>
      </c>
      <c r="G6" s="8" t="s">
        <v>6</v>
      </c>
      <c r="H6" s="8" t="s">
        <v>38</v>
      </c>
      <c r="I6" s="11" t="s">
        <v>69</v>
      </c>
      <c r="J6" s="12" t="s">
        <v>68</v>
      </c>
    </row>
    <row r="7" spans="1:10" ht="15">
      <c r="A7" s="2">
        <v>2</v>
      </c>
      <c r="B7" s="19" t="s">
        <v>20</v>
      </c>
      <c r="C7" s="20" t="s">
        <v>170</v>
      </c>
      <c r="D7" s="3">
        <v>0</v>
      </c>
      <c r="E7" s="29">
        <v>33836</v>
      </c>
      <c r="F7" s="3" t="s">
        <v>7</v>
      </c>
      <c r="G7" s="3" t="s">
        <v>8</v>
      </c>
      <c r="H7" s="3" t="s">
        <v>38</v>
      </c>
      <c r="I7" s="13" t="s">
        <v>71</v>
      </c>
      <c r="J7" s="14" t="s">
        <v>70</v>
      </c>
    </row>
    <row r="8" spans="1:10" ht="15">
      <c r="A8" s="2">
        <v>3</v>
      </c>
      <c r="B8" s="19" t="s">
        <v>120</v>
      </c>
      <c r="C8" s="20" t="s">
        <v>170</v>
      </c>
      <c r="D8" s="3">
        <v>0</v>
      </c>
      <c r="E8" s="29">
        <v>33645</v>
      </c>
      <c r="F8" s="3" t="s">
        <v>100</v>
      </c>
      <c r="G8" s="3" t="s">
        <v>9</v>
      </c>
      <c r="H8" s="3" t="s">
        <v>38</v>
      </c>
      <c r="I8" s="13" t="s">
        <v>121</v>
      </c>
      <c r="J8" s="14" t="s">
        <v>102</v>
      </c>
    </row>
    <row r="9" spans="1:10" ht="15">
      <c r="A9" s="2">
        <v>4</v>
      </c>
      <c r="B9" s="19" t="s">
        <v>109</v>
      </c>
      <c r="C9" s="20" t="s">
        <v>170</v>
      </c>
      <c r="D9" s="3"/>
      <c r="E9" s="29">
        <v>33864</v>
      </c>
      <c r="F9" s="3"/>
      <c r="G9" s="3"/>
      <c r="H9" s="3" t="s">
        <v>38</v>
      </c>
      <c r="I9" s="13" t="s">
        <v>149</v>
      </c>
      <c r="J9" s="14" t="s">
        <v>67</v>
      </c>
    </row>
    <row r="10" spans="1:10" ht="15">
      <c r="A10" s="2">
        <v>5</v>
      </c>
      <c r="B10" s="19" t="s">
        <v>88</v>
      </c>
      <c r="C10" s="20" t="s">
        <v>171</v>
      </c>
      <c r="D10" s="3">
        <v>0</v>
      </c>
      <c r="E10" s="29">
        <v>33909</v>
      </c>
      <c r="F10" s="3" t="s">
        <v>89</v>
      </c>
      <c r="G10" s="3" t="s">
        <v>17</v>
      </c>
      <c r="H10" s="3" t="s">
        <v>38</v>
      </c>
      <c r="I10" s="13" t="s">
        <v>90</v>
      </c>
      <c r="J10" s="14" t="s">
        <v>91</v>
      </c>
    </row>
    <row r="11" spans="1:10" ht="15">
      <c r="A11" s="2">
        <v>6</v>
      </c>
      <c r="B11" s="19" t="s">
        <v>131</v>
      </c>
      <c r="C11" s="20" t="s">
        <v>61</v>
      </c>
      <c r="D11" s="3"/>
      <c r="E11" s="29">
        <v>33761</v>
      </c>
      <c r="F11" s="3"/>
      <c r="G11" s="3"/>
      <c r="H11" s="3" t="s">
        <v>38</v>
      </c>
      <c r="I11" s="13" t="s">
        <v>72</v>
      </c>
      <c r="J11" s="14" t="s">
        <v>67</v>
      </c>
    </row>
    <row r="12" spans="1:10" ht="15">
      <c r="A12" s="2">
        <v>7</v>
      </c>
      <c r="B12" s="19" t="s">
        <v>142</v>
      </c>
      <c r="C12" s="20" t="s">
        <v>164</v>
      </c>
      <c r="D12" s="3">
        <v>0</v>
      </c>
      <c r="E12" s="29">
        <v>33689</v>
      </c>
      <c r="F12" s="3" t="s">
        <v>106</v>
      </c>
      <c r="G12" s="3" t="s">
        <v>14</v>
      </c>
      <c r="H12" s="3" t="s">
        <v>38</v>
      </c>
      <c r="I12" s="13" t="s">
        <v>141</v>
      </c>
      <c r="J12" s="14" t="s">
        <v>108</v>
      </c>
    </row>
    <row r="13" spans="1:10" ht="15">
      <c r="A13" s="2">
        <v>8</v>
      </c>
      <c r="B13" s="19" t="s">
        <v>60</v>
      </c>
      <c r="C13" s="20" t="s">
        <v>59</v>
      </c>
      <c r="D13" s="3">
        <v>0</v>
      </c>
      <c r="E13" s="29">
        <v>33397</v>
      </c>
      <c r="F13" s="3" t="s">
        <v>11</v>
      </c>
      <c r="G13" s="3" t="s">
        <v>9</v>
      </c>
      <c r="H13" s="3" t="s">
        <v>38</v>
      </c>
      <c r="I13" s="13" t="s">
        <v>86</v>
      </c>
      <c r="J13" s="14" t="s">
        <v>81</v>
      </c>
    </row>
    <row r="14" spans="1:10" ht="15">
      <c r="A14" s="2">
        <v>9</v>
      </c>
      <c r="B14" s="19" t="s">
        <v>33</v>
      </c>
      <c r="C14" s="20" t="s">
        <v>132</v>
      </c>
      <c r="D14" s="3"/>
      <c r="E14" s="29">
        <v>33791</v>
      </c>
      <c r="F14" s="3"/>
      <c r="G14" s="3"/>
      <c r="H14" s="3" t="s">
        <v>38</v>
      </c>
      <c r="I14" s="13" t="s">
        <v>87</v>
      </c>
      <c r="J14" s="14" t="s">
        <v>67</v>
      </c>
    </row>
    <row r="15" spans="1:10" ht="15">
      <c r="A15" s="2">
        <v>10</v>
      </c>
      <c r="B15" s="19" t="s">
        <v>145</v>
      </c>
      <c r="C15" s="20" t="s">
        <v>132</v>
      </c>
      <c r="D15" s="3"/>
      <c r="E15" s="29">
        <v>33876</v>
      </c>
      <c r="F15" s="3"/>
      <c r="G15" s="3"/>
      <c r="H15" s="3" t="s">
        <v>38</v>
      </c>
      <c r="I15" s="13" t="s">
        <v>101</v>
      </c>
      <c r="J15" s="14" t="s">
        <v>102</v>
      </c>
    </row>
    <row r="16" spans="1:10" ht="15">
      <c r="A16" s="2">
        <v>11</v>
      </c>
      <c r="B16" s="19" t="s">
        <v>22</v>
      </c>
      <c r="C16" s="20" t="s">
        <v>23</v>
      </c>
      <c r="D16" s="3">
        <v>0</v>
      </c>
      <c r="E16" s="29">
        <v>33948</v>
      </c>
      <c r="F16" s="3" t="s">
        <v>3</v>
      </c>
      <c r="G16" s="3" t="s">
        <v>6</v>
      </c>
      <c r="H16" s="3" t="s">
        <v>38</v>
      </c>
      <c r="I16" s="13" t="s">
        <v>72</v>
      </c>
      <c r="J16" s="14" t="s">
        <v>67</v>
      </c>
    </row>
    <row r="17" spans="1:10" ht="15">
      <c r="A17" s="2">
        <v>12</v>
      </c>
      <c r="B17" s="19" t="s">
        <v>24</v>
      </c>
      <c r="C17" s="20" t="s">
        <v>23</v>
      </c>
      <c r="D17" s="3">
        <v>0</v>
      </c>
      <c r="E17" s="29">
        <v>33788</v>
      </c>
      <c r="F17" s="3" t="s">
        <v>3</v>
      </c>
      <c r="G17" s="3" t="s">
        <v>12</v>
      </c>
      <c r="H17" s="3" t="s">
        <v>38</v>
      </c>
      <c r="I17" s="13" t="s">
        <v>83</v>
      </c>
      <c r="J17" s="14" t="s">
        <v>67</v>
      </c>
    </row>
    <row r="18" spans="1:10" ht="15">
      <c r="A18" s="2">
        <v>13</v>
      </c>
      <c r="B18" s="19" t="s">
        <v>140</v>
      </c>
      <c r="C18" s="20" t="s">
        <v>162</v>
      </c>
      <c r="D18" s="3">
        <v>0</v>
      </c>
      <c r="E18" s="29">
        <v>33863</v>
      </c>
      <c r="F18" s="3" t="s">
        <v>100</v>
      </c>
      <c r="G18" s="3" t="s">
        <v>12</v>
      </c>
      <c r="H18" s="3" t="s">
        <v>38</v>
      </c>
      <c r="I18" s="13" t="s">
        <v>139</v>
      </c>
      <c r="J18" s="14" t="s">
        <v>102</v>
      </c>
    </row>
    <row r="19" spans="1:10" ht="15">
      <c r="A19" s="2">
        <v>14</v>
      </c>
      <c r="B19" s="19" t="s">
        <v>25</v>
      </c>
      <c r="C19" s="20" t="s">
        <v>26</v>
      </c>
      <c r="D19" s="3">
        <v>0</v>
      </c>
      <c r="E19" s="29">
        <v>33700</v>
      </c>
      <c r="F19" s="3" t="s">
        <v>3</v>
      </c>
      <c r="G19" s="3" t="s">
        <v>14</v>
      </c>
      <c r="H19" s="3" t="s">
        <v>38</v>
      </c>
      <c r="I19" s="13" t="s">
        <v>74</v>
      </c>
      <c r="J19" s="14" t="s">
        <v>67</v>
      </c>
    </row>
    <row r="20" spans="1:10" ht="15">
      <c r="A20" s="2">
        <v>15</v>
      </c>
      <c r="B20" s="19" t="s">
        <v>143</v>
      </c>
      <c r="C20" s="20" t="s">
        <v>26</v>
      </c>
      <c r="D20" s="3"/>
      <c r="E20" s="29">
        <v>33873</v>
      </c>
      <c r="F20" s="3"/>
      <c r="G20" s="3"/>
      <c r="H20" s="3" t="s">
        <v>38</v>
      </c>
      <c r="I20" s="13" t="s">
        <v>144</v>
      </c>
      <c r="J20" s="14" t="s">
        <v>102</v>
      </c>
    </row>
    <row r="21" spans="1:10" ht="15">
      <c r="A21" s="2">
        <v>16</v>
      </c>
      <c r="B21" s="19" t="s">
        <v>111</v>
      </c>
      <c r="C21" s="20" t="s">
        <v>62</v>
      </c>
      <c r="D21" s="3">
        <v>0</v>
      </c>
      <c r="E21" s="29">
        <v>33884</v>
      </c>
      <c r="F21" s="3" t="s">
        <v>100</v>
      </c>
      <c r="G21" s="3" t="s">
        <v>14</v>
      </c>
      <c r="H21" s="3" t="s">
        <v>38</v>
      </c>
      <c r="I21" s="13" t="s">
        <v>112</v>
      </c>
      <c r="J21" s="14" t="s">
        <v>102</v>
      </c>
    </row>
    <row r="22" spans="1:10" ht="15">
      <c r="A22" s="2">
        <v>17</v>
      </c>
      <c r="B22" s="19" t="s">
        <v>28</v>
      </c>
      <c r="C22" s="20" t="s">
        <v>29</v>
      </c>
      <c r="D22" s="3">
        <v>0</v>
      </c>
      <c r="E22" s="29">
        <v>33825</v>
      </c>
      <c r="F22" s="3" t="s">
        <v>10</v>
      </c>
      <c r="G22" s="3" t="s">
        <v>4</v>
      </c>
      <c r="H22" s="3" t="s">
        <v>38</v>
      </c>
      <c r="I22" s="13" t="s">
        <v>76</v>
      </c>
      <c r="J22" s="14" t="s">
        <v>82</v>
      </c>
    </row>
    <row r="23" spans="1:10" ht="15">
      <c r="A23" s="2">
        <v>18</v>
      </c>
      <c r="B23" s="19" t="s">
        <v>30</v>
      </c>
      <c r="C23" s="20" t="s">
        <v>64</v>
      </c>
      <c r="D23" s="3">
        <v>0</v>
      </c>
      <c r="E23" s="29">
        <v>33955</v>
      </c>
      <c r="F23" s="3" t="s">
        <v>3</v>
      </c>
      <c r="G23" s="3" t="s">
        <v>13</v>
      </c>
      <c r="H23" s="3" t="s">
        <v>38</v>
      </c>
      <c r="I23" s="13" t="s">
        <v>73</v>
      </c>
      <c r="J23" s="14" t="s">
        <v>67</v>
      </c>
    </row>
    <row r="24" spans="1:10" ht="15">
      <c r="A24" s="2">
        <v>19</v>
      </c>
      <c r="B24" s="19" t="s">
        <v>115</v>
      </c>
      <c r="C24" s="20" t="s">
        <v>109</v>
      </c>
      <c r="D24" s="3">
        <v>0</v>
      </c>
      <c r="E24" s="29">
        <v>33643</v>
      </c>
      <c r="F24" s="3" t="s">
        <v>3</v>
      </c>
      <c r="G24" s="3" t="s">
        <v>6</v>
      </c>
      <c r="H24" s="3" t="s">
        <v>38</v>
      </c>
      <c r="I24" s="13" t="s">
        <v>72</v>
      </c>
      <c r="J24" s="14" t="s">
        <v>67</v>
      </c>
    </row>
    <row r="25" spans="1:10" ht="15">
      <c r="A25" s="2">
        <v>20</v>
      </c>
      <c r="B25" s="19" t="s">
        <v>97</v>
      </c>
      <c r="C25" s="20" t="s">
        <v>109</v>
      </c>
      <c r="D25" s="3"/>
      <c r="E25" s="29">
        <v>33882</v>
      </c>
      <c r="F25" s="3"/>
      <c r="G25" s="3"/>
      <c r="H25" s="3" t="s">
        <v>38</v>
      </c>
      <c r="I25" s="13" t="s">
        <v>110</v>
      </c>
      <c r="J25" s="14" t="s">
        <v>102</v>
      </c>
    </row>
    <row r="26" spans="1:10" ht="15">
      <c r="A26" s="2">
        <v>21</v>
      </c>
      <c r="B26" s="19" t="s">
        <v>27</v>
      </c>
      <c r="C26" s="20" t="s">
        <v>63</v>
      </c>
      <c r="D26" s="3">
        <v>0</v>
      </c>
      <c r="E26" s="29">
        <v>33777</v>
      </c>
      <c r="F26" s="3" t="s">
        <v>3</v>
      </c>
      <c r="G26" s="3" t="s">
        <v>16</v>
      </c>
      <c r="H26" s="3" t="s">
        <v>38</v>
      </c>
      <c r="I26" s="13" t="s">
        <v>87</v>
      </c>
      <c r="J26" s="14" t="s">
        <v>67</v>
      </c>
    </row>
    <row r="27" spans="1:10" ht="15">
      <c r="A27" s="2">
        <v>22</v>
      </c>
      <c r="B27" s="19" t="s">
        <v>27</v>
      </c>
      <c r="C27" s="20" t="s">
        <v>63</v>
      </c>
      <c r="D27" s="3"/>
      <c r="E27" s="29">
        <v>33554</v>
      </c>
      <c r="F27" s="3"/>
      <c r="G27" s="3"/>
      <c r="H27" s="3" t="s">
        <v>38</v>
      </c>
      <c r="I27" s="13" t="s">
        <v>150</v>
      </c>
      <c r="J27" s="14" t="s">
        <v>148</v>
      </c>
    </row>
    <row r="28" spans="1:10" ht="15">
      <c r="A28" s="2">
        <v>23</v>
      </c>
      <c r="B28" s="19" t="s">
        <v>31</v>
      </c>
      <c r="C28" s="20" t="s">
        <v>32</v>
      </c>
      <c r="D28" s="3">
        <v>0</v>
      </c>
      <c r="E28" s="29">
        <v>33611</v>
      </c>
      <c r="F28" s="3" t="s">
        <v>3</v>
      </c>
      <c r="G28" s="3" t="s">
        <v>6</v>
      </c>
      <c r="H28" s="3" t="s">
        <v>38</v>
      </c>
      <c r="I28" s="13" t="s">
        <v>72</v>
      </c>
      <c r="J28" s="14" t="s">
        <v>67</v>
      </c>
    </row>
    <row r="29" spans="1:10" ht="15">
      <c r="A29" s="2">
        <v>24</v>
      </c>
      <c r="B29" s="19" t="s">
        <v>21</v>
      </c>
      <c r="C29" s="20" t="s">
        <v>113</v>
      </c>
      <c r="D29" s="3">
        <v>0</v>
      </c>
      <c r="E29" s="29">
        <v>33793</v>
      </c>
      <c r="F29" s="3" t="s">
        <v>98</v>
      </c>
      <c r="G29" s="3" t="s">
        <v>10</v>
      </c>
      <c r="H29" s="3" t="s">
        <v>38</v>
      </c>
      <c r="I29" s="13" t="s">
        <v>114</v>
      </c>
      <c r="J29" s="14" t="s">
        <v>99</v>
      </c>
    </row>
    <row r="30" spans="1:10" ht="15">
      <c r="A30" s="2">
        <v>25</v>
      </c>
      <c r="B30" s="19" t="s">
        <v>31</v>
      </c>
      <c r="C30" s="20" t="s">
        <v>156</v>
      </c>
      <c r="D30" s="3"/>
      <c r="E30" s="29">
        <v>33760</v>
      </c>
      <c r="F30" s="3"/>
      <c r="G30" s="3"/>
      <c r="H30" s="3" t="s">
        <v>38</v>
      </c>
      <c r="I30" s="13" t="s">
        <v>112</v>
      </c>
      <c r="J30" s="14" t="s">
        <v>102</v>
      </c>
    </row>
    <row r="31" spans="1:10" ht="15">
      <c r="A31" s="2">
        <v>26</v>
      </c>
      <c r="B31" s="19" t="s">
        <v>33</v>
      </c>
      <c r="C31" s="20" t="s">
        <v>34</v>
      </c>
      <c r="D31" s="3">
        <v>0</v>
      </c>
      <c r="E31" s="29">
        <v>33587</v>
      </c>
      <c r="F31" s="3" t="s">
        <v>3</v>
      </c>
      <c r="G31" s="3" t="s">
        <v>6</v>
      </c>
      <c r="H31" s="3" t="s">
        <v>38</v>
      </c>
      <c r="I31" s="13" t="s">
        <v>72</v>
      </c>
      <c r="J31" s="14" t="s">
        <v>67</v>
      </c>
    </row>
    <row r="32" spans="1:10" ht="15">
      <c r="A32" s="2">
        <v>27</v>
      </c>
      <c r="B32" s="19" t="s">
        <v>35</v>
      </c>
      <c r="C32" s="20" t="s">
        <v>34</v>
      </c>
      <c r="D32" s="3">
        <v>0</v>
      </c>
      <c r="E32" s="29">
        <v>33632</v>
      </c>
      <c r="F32" s="3" t="s">
        <v>3</v>
      </c>
      <c r="G32" s="3" t="s">
        <v>6</v>
      </c>
      <c r="H32" s="3" t="s">
        <v>38</v>
      </c>
      <c r="I32" s="13" t="s">
        <v>72</v>
      </c>
      <c r="J32" s="14" t="s">
        <v>67</v>
      </c>
    </row>
    <row r="33" spans="1:10" ht="15">
      <c r="A33" s="2">
        <v>28</v>
      </c>
      <c r="B33" s="19" t="s">
        <v>36</v>
      </c>
      <c r="C33" s="20" t="s">
        <v>65</v>
      </c>
      <c r="D33" s="3">
        <v>0</v>
      </c>
      <c r="E33" s="29">
        <v>33738</v>
      </c>
      <c r="F33" s="3" t="s">
        <v>18</v>
      </c>
      <c r="G33" s="3" t="s">
        <v>15</v>
      </c>
      <c r="H33" s="3" t="s">
        <v>38</v>
      </c>
      <c r="I33" s="13" t="s">
        <v>84</v>
      </c>
      <c r="J33" s="14" t="s">
        <v>77</v>
      </c>
    </row>
    <row r="34" spans="1:10" ht="15">
      <c r="A34" s="2">
        <v>29</v>
      </c>
      <c r="B34" s="19" t="s">
        <v>33</v>
      </c>
      <c r="C34" s="20" t="s">
        <v>37</v>
      </c>
      <c r="D34" s="3">
        <v>0</v>
      </c>
      <c r="E34" s="29">
        <v>33526</v>
      </c>
      <c r="F34" s="3" t="s">
        <v>3</v>
      </c>
      <c r="G34" s="3" t="s">
        <v>14</v>
      </c>
      <c r="H34" s="3" t="s">
        <v>38</v>
      </c>
      <c r="I34" s="13" t="s">
        <v>74</v>
      </c>
      <c r="J34" s="14" t="s">
        <v>67</v>
      </c>
    </row>
    <row r="35" spans="1:10" ht="15">
      <c r="A35" s="2">
        <v>30</v>
      </c>
      <c r="B35" s="19" t="s">
        <v>116</v>
      </c>
      <c r="C35" s="20" t="s">
        <v>38</v>
      </c>
      <c r="D35" s="3">
        <v>0</v>
      </c>
      <c r="E35" s="29">
        <v>33672</v>
      </c>
      <c r="F35" s="3" t="s">
        <v>100</v>
      </c>
      <c r="G35" s="3" t="s">
        <v>14</v>
      </c>
      <c r="H35" s="3" t="s">
        <v>38</v>
      </c>
      <c r="I35" s="13" t="s">
        <v>112</v>
      </c>
      <c r="J35" s="14" t="s">
        <v>102</v>
      </c>
    </row>
    <row r="36" spans="1:10" ht="15">
      <c r="A36" s="2">
        <v>31</v>
      </c>
      <c r="B36" s="19" t="s">
        <v>166</v>
      </c>
      <c r="C36" s="20" t="s">
        <v>38</v>
      </c>
      <c r="D36" s="3"/>
      <c r="E36" s="29">
        <v>33411</v>
      </c>
      <c r="F36" s="3"/>
      <c r="G36" s="3"/>
      <c r="H36" s="3" t="s">
        <v>38</v>
      </c>
      <c r="I36" s="13" t="s">
        <v>85</v>
      </c>
      <c r="J36" s="14" t="s">
        <v>67</v>
      </c>
    </row>
    <row r="37" spans="1:10" ht="15">
      <c r="A37" s="2">
        <v>32</v>
      </c>
      <c r="B37" s="19" t="s">
        <v>151</v>
      </c>
      <c r="C37" s="20" t="s">
        <v>152</v>
      </c>
      <c r="D37" s="3"/>
      <c r="E37" s="29">
        <v>33409</v>
      </c>
      <c r="F37" s="3"/>
      <c r="G37" s="3"/>
      <c r="H37" s="3" t="s">
        <v>38</v>
      </c>
      <c r="I37" s="13" t="s">
        <v>153</v>
      </c>
      <c r="J37" s="14" t="s">
        <v>154</v>
      </c>
    </row>
    <row r="38" spans="1:10" ht="15">
      <c r="A38" s="2">
        <v>33</v>
      </c>
      <c r="B38" s="19" t="s">
        <v>39</v>
      </c>
      <c r="C38" s="20" t="s">
        <v>40</v>
      </c>
      <c r="D38" s="3">
        <v>0</v>
      </c>
      <c r="E38" s="29">
        <v>33644</v>
      </c>
      <c r="F38" s="3" t="s">
        <v>3</v>
      </c>
      <c r="G38" s="3" t="s">
        <v>6</v>
      </c>
      <c r="H38" s="3" t="s">
        <v>38</v>
      </c>
      <c r="I38" s="13" t="s">
        <v>72</v>
      </c>
      <c r="J38" s="14" t="s">
        <v>67</v>
      </c>
    </row>
    <row r="39" spans="1:10" ht="15">
      <c r="A39" s="2">
        <v>34</v>
      </c>
      <c r="B39" s="19" t="s">
        <v>33</v>
      </c>
      <c r="C39" s="20" t="s">
        <v>146</v>
      </c>
      <c r="D39" s="3"/>
      <c r="E39" s="29">
        <v>33900</v>
      </c>
      <c r="F39" s="3"/>
      <c r="G39" s="3"/>
      <c r="H39" s="3" t="s">
        <v>38</v>
      </c>
      <c r="I39" s="13" t="s">
        <v>147</v>
      </c>
      <c r="J39" s="14" t="s">
        <v>148</v>
      </c>
    </row>
    <row r="40" spans="1:10" ht="15">
      <c r="A40" s="2">
        <v>35</v>
      </c>
      <c r="B40" s="19" t="s">
        <v>51</v>
      </c>
      <c r="C40" s="20" t="s">
        <v>41</v>
      </c>
      <c r="D40" s="3"/>
      <c r="E40" s="29">
        <v>33300</v>
      </c>
      <c r="F40" s="3"/>
      <c r="G40" s="3"/>
      <c r="H40" s="3" t="s">
        <v>38</v>
      </c>
      <c r="I40" s="13" t="s">
        <v>157</v>
      </c>
      <c r="J40" s="14" t="s">
        <v>158</v>
      </c>
    </row>
    <row r="41" spans="1:10" ht="15">
      <c r="A41" s="2">
        <v>36</v>
      </c>
      <c r="B41" s="19" t="s">
        <v>122</v>
      </c>
      <c r="C41" s="20" t="s">
        <v>123</v>
      </c>
      <c r="D41" s="3">
        <v>0</v>
      </c>
      <c r="E41" s="29">
        <v>33675</v>
      </c>
      <c r="F41" s="3" t="s">
        <v>106</v>
      </c>
      <c r="G41" s="3" t="s">
        <v>11</v>
      </c>
      <c r="H41" s="3" t="s">
        <v>38</v>
      </c>
      <c r="I41" s="13" t="s">
        <v>124</v>
      </c>
      <c r="J41" s="14" t="s">
        <v>108</v>
      </c>
    </row>
    <row r="42" spans="1:10" ht="15">
      <c r="A42" s="2">
        <v>37</v>
      </c>
      <c r="B42" s="21" t="s">
        <v>160</v>
      </c>
      <c r="C42" s="20" t="s">
        <v>161</v>
      </c>
      <c r="D42" s="3"/>
      <c r="E42" s="29">
        <v>33581</v>
      </c>
      <c r="F42" s="3"/>
      <c r="G42" s="3"/>
      <c r="H42" s="3" t="s">
        <v>38</v>
      </c>
      <c r="I42" s="13" t="s">
        <v>72</v>
      </c>
      <c r="J42" s="14" t="s">
        <v>67</v>
      </c>
    </row>
    <row r="43" spans="1:10" ht="15">
      <c r="A43" s="2">
        <v>38</v>
      </c>
      <c r="B43" s="19" t="s">
        <v>97</v>
      </c>
      <c r="C43" s="20" t="s">
        <v>155</v>
      </c>
      <c r="D43" s="3"/>
      <c r="E43" s="29">
        <v>33687</v>
      </c>
      <c r="F43" s="3"/>
      <c r="G43" s="3"/>
      <c r="H43" s="3" t="s">
        <v>38</v>
      </c>
      <c r="I43" s="13" t="s">
        <v>72</v>
      </c>
      <c r="J43" s="14" t="s">
        <v>67</v>
      </c>
    </row>
    <row r="44" spans="1:10" ht="15">
      <c r="A44" s="2">
        <v>39</v>
      </c>
      <c r="B44" s="19" t="s">
        <v>117</v>
      </c>
      <c r="C44" s="20" t="s">
        <v>43</v>
      </c>
      <c r="D44" s="3">
        <v>0</v>
      </c>
      <c r="E44" s="29">
        <v>33280</v>
      </c>
      <c r="F44" s="3" t="s">
        <v>89</v>
      </c>
      <c r="G44" s="3" t="s">
        <v>118</v>
      </c>
      <c r="H44" s="3" t="s">
        <v>38</v>
      </c>
      <c r="I44" s="13" t="s">
        <v>119</v>
      </c>
      <c r="J44" s="14" t="s">
        <v>91</v>
      </c>
    </row>
    <row r="45" spans="1:10" ht="15">
      <c r="A45" s="2">
        <v>40</v>
      </c>
      <c r="B45" s="19" t="s">
        <v>159</v>
      </c>
      <c r="C45" s="20" t="s">
        <v>43</v>
      </c>
      <c r="D45" s="3"/>
      <c r="E45" s="29">
        <v>33546</v>
      </c>
      <c r="F45" s="3"/>
      <c r="G45" s="3"/>
      <c r="H45" s="3" t="s">
        <v>38</v>
      </c>
      <c r="I45" s="13" t="s">
        <v>79</v>
      </c>
      <c r="J45" s="14" t="s">
        <v>67</v>
      </c>
    </row>
    <row r="46" spans="1:10" ht="15">
      <c r="A46" s="2">
        <v>41</v>
      </c>
      <c r="B46" s="19" t="s">
        <v>42</v>
      </c>
      <c r="C46" s="20" t="s">
        <v>66</v>
      </c>
      <c r="D46" s="3">
        <v>0</v>
      </c>
      <c r="E46" s="29">
        <v>33605</v>
      </c>
      <c r="F46" s="3" t="s">
        <v>3</v>
      </c>
      <c r="G46" s="3" t="s">
        <v>6</v>
      </c>
      <c r="H46" s="3" t="s">
        <v>38</v>
      </c>
      <c r="I46" s="13" t="s">
        <v>72</v>
      </c>
      <c r="J46" s="14" t="s">
        <v>67</v>
      </c>
    </row>
    <row r="47" spans="1:10" ht="15">
      <c r="A47" s="2">
        <v>42</v>
      </c>
      <c r="B47" s="19" t="s">
        <v>138</v>
      </c>
      <c r="C47" s="20" t="s">
        <v>66</v>
      </c>
      <c r="D47" s="3">
        <v>0</v>
      </c>
      <c r="E47" s="29">
        <v>33932</v>
      </c>
      <c r="F47" s="3" t="s">
        <v>3</v>
      </c>
      <c r="G47" s="3" t="s">
        <v>6</v>
      </c>
      <c r="H47" s="3" t="s">
        <v>38</v>
      </c>
      <c r="I47" s="13" t="s">
        <v>72</v>
      </c>
      <c r="J47" s="14" t="s">
        <v>67</v>
      </c>
    </row>
    <row r="48" spans="1:10" ht="15">
      <c r="A48" s="2">
        <v>43</v>
      </c>
      <c r="B48" s="19" t="s">
        <v>97</v>
      </c>
      <c r="C48" s="20" t="s">
        <v>125</v>
      </c>
      <c r="D48" s="3">
        <v>0</v>
      </c>
      <c r="E48" s="29">
        <v>33606</v>
      </c>
      <c r="F48" s="3" t="s">
        <v>100</v>
      </c>
      <c r="G48" s="3" t="s">
        <v>10</v>
      </c>
      <c r="H48" s="3" t="s">
        <v>38</v>
      </c>
      <c r="I48" s="13" t="s">
        <v>103</v>
      </c>
      <c r="J48" s="14" t="s">
        <v>102</v>
      </c>
    </row>
    <row r="49" spans="1:10" ht="15">
      <c r="A49" s="2">
        <v>44</v>
      </c>
      <c r="B49" s="19" t="s">
        <v>137</v>
      </c>
      <c r="C49" s="20" t="s">
        <v>163</v>
      </c>
      <c r="D49" s="3">
        <v>0</v>
      </c>
      <c r="E49" s="29">
        <v>33406</v>
      </c>
      <c r="F49" s="3" t="s">
        <v>98</v>
      </c>
      <c r="G49" s="3" t="s">
        <v>11</v>
      </c>
      <c r="H49" s="3" t="s">
        <v>38</v>
      </c>
      <c r="I49" s="13" t="s">
        <v>136</v>
      </c>
      <c r="J49" s="14" t="s">
        <v>99</v>
      </c>
    </row>
    <row r="50" spans="1:10" ht="15">
      <c r="A50" s="2">
        <v>45</v>
      </c>
      <c r="B50" s="19" t="s">
        <v>53</v>
      </c>
      <c r="C50" s="20" t="s">
        <v>56</v>
      </c>
      <c r="D50" s="3">
        <v>0</v>
      </c>
      <c r="E50" s="29">
        <v>33752</v>
      </c>
      <c r="F50" s="3" t="s">
        <v>3</v>
      </c>
      <c r="G50" s="3" t="s">
        <v>12</v>
      </c>
      <c r="H50" s="3" t="s">
        <v>38</v>
      </c>
      <c r="I50" s="13" t="s">
        <v>83</v>
      </c>
      <c r="J50" s="14" t="s">
        <v>67</v>
      </c>
    </row>
    <row r="51" spans="1:10" ht="15">
      <c r="A51" s="2">
        <v>46</v>
      </c>
      <c r="B51" s="19" t="s">
        <v>57</v>
      </c>
      <c r="C51" s="20" t="s">
        <v>56</v>
      </c>
      <c r="D51" s="3">
        <v>0</v>
      </c>
      <c r="E51" s="29">
        <v>33968</v>
      </c>
      <c r="F51" s="3" t="s">
        <v>3</v>
      </c>
      <c r="G51" s="3" t="s">
        <v>12</v>
      </c>
      <c r="H51" s="3" t="s">
        <v>38</v>
      </c>
      <c r="I51" s="13" t="s">
        <v>83</v>
      </c>
      <c r="J51" s="14" t="s">
        <v>67</v>
      </c>
    </row>
    <row r="52" spans="1:10" ht="15">
      <c r="A52" s="2">
        <v>47</v>
      </c>
      <c r="B52" s="19" t="s">
        <v>94</v>
      </c>
      <c r="C52" s="20" t="s">
        <v>44</v>
      </c>
      <c r="D52" s="3">
        <v>0</v>
      </c>
      <c r="E52" s="29">
        <v>33360</v>
      </c>
      <c r="F52" s="3" t="s">
        <v>89</v>
      </c>
      <c r="G52" s="3" t="s">
        <v>95</v>
      </c>
      <c r="H52" s="3" t="s">
        <v>38</v>
      </c>
      <c r="I52" s="13" t="s">
        <v>96</v>
      </c>
      <c r="J52" s="14" t="s">
        <v>91</v>
      </c>
    </row>
    <row r="53" spans="1:10" ht="15">
      <c r="A53" s="2">
        <v>48</v>
      </c>
      <c r="B53" s="19" t="s">
        <v>48</v>
      </c>
      <c r="C53" s="20" t="s">
        <v>49</v>
      </c>
      <c r="D53" s="3">
        <v>0</v>
      </c>
      <c r="E53" s="29">
        <v>33415</v>
      </c>
      <c r="F53" s="3" t="s">
        <v>3</v>
      </c>
      <c r="G53" s="3" t="s">
        <v>15</v>
      </c>
      <c r="H53" s="3" t="s">
        <v>38</v>
      </c>
      <c r="I53" s="13" t="s">
        <v>79</v>
      </c>
      <c r="J53" s="14" t="s">
        <v>67</v>
      </c>
    </row>
    <row r="54" spans="1:10" ht="15">
      <c r="A54" s="2">
        <v>49</v>
      </c>
      <c r="B54" s="19" t="s">
        <v>50</v>
      </c>
      <c r="C54" s="20" t="s">
        <v>49</v>
      </c>
      <c r="D54" s="3">
        <v>0</v>
      </c>
      <c r="E54" s="29">
        <v>33292</v>
      </c>
      <c r="F54" s="3" t="s">
        <v>3</v>
      </c>
      <c r="G54" s="3" t="s">
        <v>16</v>
      </c>
      <c r="H54" s="3" t="s">
        <v>38</v>
      </c>
      <c r="I54" s="13" t="s">
        <v>87</v>
      </c>
      <c r="J54" s="14" t="s">
        <v>67</v>
      </c>
    </row>
    <row r="55" spans="1:10" ht="15">
      <c r="A55" s="2">
        <v>50</v>
      </c>
      <c r="B55" s="19" t="s">
        <v>104</v>
      </c>
      <c r="C55" s="20" t="s">
        <v>49</v>
      </c>
      <c r="D55" s="3">
        <v>0</v>
      </c>
      <c r="E55" s="29" t="s">
        <v>105</v>
      </c>
      <c r="F55" s="3" t="s">
        <v>106</v>
      </c>
      <c r="G55" s="3" t="s">
        <v>15</v>
      </c>
      <c r="H55" s="3" t="s">
        <v>38</v>
      </c>
      <c r="I55" s="13" t="s">
        <v>107</v>
      </c>
      <c r="J55" s="14" t="s">
        <v>108</v>
      </c>
    </row>
    <row r="56" spans="1:10" ht="15">
      <c r="A56" s="2">
        <v>51</v>
      </c>
      <c r="B56" s="19" t="s">
        <v>88</v>
      </c>
      <c r="C56" s="20" t="s">
        <v>92</v>
      </c>
      <c r="D56" s="3">
        <v>0</v>
      </c>
      <c r="E56" s="29">
        <v>33299</v>
      </c>
      <c r="F56" s="3" t="s">
        <v>89</v>
      </c>
      <c r="G56" s="3" t="s">
        <v>3</v>
      </c>
      <c r="H56" s="3" t="s">
        <v>38</v>
      </c>
      <c r="I56" s="13" t="s">
        <v>93</v>
      </c>
      <c r="J56" s="14" t="s">
        <v>91</v>
      </c>
    </row>
    <row r="57" spans="1:10" ht="15">
      <c r="A57" s="2">
        <v>52</v>
      </c>
      <c r="B57" s="19" t="s">
        <v>28</v>
      </c>
      <c r="C57" s="20" t="s">
        <v>45</v>
      </c>
      <c r="D57" s="3">
        <v>0</v>
      </c>
      <c r="E57" s="29">
        <v>33939</v>
      </c>
      <c r="F57" s="3" t="s">
        <v>3</v>
      </c>
      <c r="G57" s="3" t="s">
        <v>13</v>
      </c>
      <c r="H57" s="3" t="s">
        <v>38</v>
      </c>
      <c r="I57" s="13" t="s">
        <v>73</v>
      </c>
      <c r="J57" s="14" t="s">
        <v>67</v>
      </c>
    </row>
    <row r="58" spans="1:10" ht="15">
      <c r="A58" s="2">
        <v>53</v>
      </c>
      <c r="B58" s="19" t="s">
        <v>46</v>
      </c>
      <c r="C58" s="20" t="s">
        <v>47</v>
      </c>
      <c r="D58" s="3">
        <v>0</v>
      </c>
      <c r="E58" s="29">
        <v>33783</v>
      </c>
      <c r="F58" s="3" t="s">
        <v>3</v>
      </c>
      <c r="G58" s="3" t="s">
        <v>6</v>
      </c>
      <c r="H58" s="3" t="s">
        <v>38</v>
      </c>
      <c r="I58" s="13" t="s">
        <v>72</v>
      </c>
      <c r="J58" s="14" t="s">
        <v>67</v>
      </c>
    </row>
    <row r="59" spans="1:10" ht="15">
      <c r="A59" s="2">
        <v>54</v>
      </c>
      <c r="B59" s="19" t="s">
        <v>51</v>
      </c>
      <c r="C59" s="20" t="s">
        <v>52</v>
      </c>
      <c r="D59" s="3">
        <v>0</v>
      </c>
      <c r="E59" s="29">
        <v>33638</v>
      </c>
      <c r="F59" s="3" t="s">
        <v>3</v>
      </c>
      <c r="G59" s="3" t="s">
        <v>6</v>
      </c>
      <c r="H59" s="3" t="s">
        <v>38</v>
      </c>
      <c r="I59" s="13" t="s">
        <v>72</v>
      </c>
      <c r="J59" s="14" t="s">
        <v>67</v>
      </c>
    </row>
    <row r="60" spans="1:10" ht="15">
      <c r="A60" s="2">
        <v>55</v>
      </c>
      <c r="B60" s="19" t="s">
        <v>54</v>
      </c>
      <c r="C60" s="20" t="s">
        <v>52</v>
      </c>
      <c r="D60" s="3">
        <v>0</v>
      </c>
      <c r="E60" s="29">
        <v>33264</v>
      </c>
      <c r="F60" s="3" t="s">
        <v>6</v>
      </c>
      <c r="G60" s="3" t="s">
        <v>14</v>
      </c>
      <c r="H60" s="3" t="s">
        <v>38</v>
      </c>
      <c r="I60" s="13" t="s">
        <v>80</v>
      </c>
      <c r="J60" s="14" t="s">
        <v>78</v>
      </c>
    </row>
    <row r="61" spans="1:10" ht="15">
      <c r="A61" s="2">
        <v>56</v>
      </c>
      <c r="B61" s="19" t="s">
        <v>55</v>
      </c>
      <c r="C61" s="20" t="s">
        <v>52</v>
      </c>
      <c r="D61" s="3">
        <v>0</v>
      </c>
      <c r="E61" s="29">
        <v>33378</v>
      </c>
      <c r="F61" s="3" t="s">
        <v>3</v>
      </c>
      <c r="G61" s="3" t="s">
        <v>15</v>
      </c>
      <c r="H61" s="3" t="s">
        <v>38</v>
      </c>
      <c r="I61" s="13" t="s">
        <v>79</v>
      </c>
      <c r="J61" s="14" t="s">
        <v>67</v>
      </c>
    </row>
    <row r="62" spans="1:10" ht="15">
      <c r="A62" s="2">
        <v>57</v>
      </c>
      <c r="B62" s="19" t="s">
        <v>135</v>
      </c>
      <c r="C62" s="20" t="s">
        <v>52</v>
      </c>
      <c r="D62" s="3">
        <v>0</v>
      </c>
      <c r="E62" s="29">
        <v>33924</v>
      </c>
      <c r="F62" s="3" t="s">
        <v>118</v>
      </c>
      <c r="G62" s="3" t="s">
        <v>18</v>
      </c>
      <c r="H62" s="3" t="s">
        <v>38</v>
      </c>
      <c r="I62" s="13" t="s">
        <v>134</v>
      </c>
      <c r="J62" s="14" t="s">
        <v>133</v>
      </c>
    </row>
    <row r="63" spans="1:10" ht="15">
      <c r="A63" s="25">
        <v>58</v>
      </c>
      <c r="B63" s="22" t="s">
        <v>33</v>
      </c>
      <c r="C63" s="23" t="s">
        <v>58</v>
      </c>
      <c r="D63" s="6">
        <v>0</v>
      </c>
      <c r="E63" s="30">
        <v>33796</v>
      </c>
      <c r="F63" s="6" t="s">
        <v>3</v>
      </c>
      <c r="G63" s="6" t="s">
        <v>10</v>
      </c>
      <c r="H63" s="6" t="s">
        <v>38</v>
      </c>
      <c r="I63" s="15" t="s">
        <v>85</v>
      </c>
      <c r="J63" s="16" t="s">
        <v>67</v>
      </c>
    </row>
    <row r="64" ht="12.75">
      <c r="E64" s="9"/>
    </row>
  </sheetData>
  <mergeCells count="5">
    <mergeCell ref="B5:C5"/>
    <mergeCell ref="I5:J5"/>
    <mergeCell ref="A1:J1"/>
    <mergeCell ref="A2:J2"/>
    <mergeCell ref="A3:J3"/>
  </mergeCells>
  <printOptions horizontalCentered="1"/>
  <pageMargins left="0.25" right="0.2" top="0.42" bottom="0.18" header="0.17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7">
      <selection activeCell="H18" sqref="H18"/>
    </sheetView>
  </sheetViews>
  <sheetFormatPr defaultColWidth="9.140625" defaultRowHeight="12.75"/>
  <cols>
    <col min="1" max="1" width="6.28125" style="75" customWidth="1"/>
    <col min="2" max="2" width="15.140625" style="31" customWidth="1"/>
    <col min="3" max="3" width="8.28125" style="31" customWidth="1"/>
    <col min="4" max="4" width="11.28125" style="75" bestFit="1" customWidth="1"/>
    <col min="5" max="5" width="7.00390625" style="75" customWidth="1"/>
    <col min="6" max="6" width="12.8515625" style="76" customWidth="1"/>
    <col min="7" max="7" width="12.7109375" style="77" bestFit="1" customWidth="1"/>
    <col min="8" max="16384" width="9.140625" style="31" customWidth="1"/>
  </cols>
  <sheetData>
    <row r="1" spans="1:7" ht="17.25">
      <c r="A1" s="456" t="s">
        <v>754</v>
      </c>
      <c r="B1" s="456"/>
      <c r="C1" s="456"/>
      <c r="D1" s="456"/>
      <c r="E1" s="456"/>
      <c r="F1" s="456"/>
      <c r="G1" s="456"/>
    </row>
    <row r="2" spans="1:7" ht="15">
      <c r="A2" s="457" t="s">
        <v>755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5" spans="1:7" ht="15.75">
      <c r="A5" s="59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</row>
    <row r="6" spans="1:7" ht="15">
      <c r="A6" s="78">
        <v>1</v>
      </c>
      <c r="B6" s="17" t="s">
        <v>756</v>
      </c>
      <c r="C6" s="18" t="s">
        <v>170</v>
      </c>
      <c r="D6" s="28">
        <v>33375</v>
      </c>
      <c r="E6" s="78" t="s">
        <v>38</v>
      </c>
      <c r="F6" s="11" t="s">
        <v>630</v>
      </c>
      <c r="G6" s="12" t="s">
        <v>102</v>
      </c>
    </row>
    <row r="7" spans="1:7" ht="15">
      <c r="A7" s="2">
        <v>2</v>
      </c>
      <c r="B7" s="19" t="s">
        <v>751</v>
      </c>
      <c r="C7" s="39" t="s">
        <v>778</v>
      </c>
      <c r="D7" s="29">
        <v>33648</v>
      </c>
      <c r="E7" s="2" t="s">
        <v>38</v>
      </c>
      <c r="F7" s="13" t="s">
        <v>73</v>
      </c>
      <c r="G7" s="14" t="s">
        <v>67</v>
      </c>
    </row>
    <row r="8" spans="1:7" ht="15">
      <c r="A8" s="79">
        <v>3</v>
      </c>
      <c r="B8" s="19" t="s">
        <v>757</v>
      </c>
      <c r="C8" s="20" t="s">
        <v>700</v>
      </c>
      <c r="D8" s="29">
        <v>33631</v>
      </c>
      <c r="E8" s="60" t="s">
        <v>38</v>
      </c>
      <c r="F8" s="19" t="s">
        <v>73</v>
      </c>
      <c r="G8" s="39" t="s">
        <v>67</v>
      </c>
    </row>
    <row r="9" spans="1:7" ht="15">
      <c r="A9" s="2">
        <v>4</v>
      </c>
      <c r="B9" s="19" t="s">
        <v>656</v>
      </c>
      <c r="C9" s="39" t="s">
        <v>407</v>
      </c>
      <c r="D9" s="29">
        <v>34315</v>
      </c>
      <c r="E9" s="2" t="s">
        <v>38</v>
      </c>
      <c r="F9" s="13" t="s">
        <v>83</v>
      </c>
      <c r="G9" s="14" t="s">
        <v>67</v>
      </c>
    </row>
    <row r="10" spans="1:7" ht="15">
      <c r="A10" s="79">
        <v>5</v>
      </c>
      <c r="B10" s="19" t="s">
        <v>568</v>
      </c>
      <c r="C10" s="39" t="s">
        <v>132</v>
      </c>
      <c r="D10" s="29">
        <v>33665</v>
      </c>
      <c r="E10" s="2" t="s">
        <v>38</v>
      </c>
      <c r="F10" s="13" t="s">
        <v>176</v>
      </c>
      <c r="G10" s="14" t="s">
        <v>177</v>
      </c>
    </row>
    <row r="11" spans="1:7" ht="15">
      <c r="A11" s="2">
        <v>6</v>
      </c>
      <c r="B11" s="19" t="s">
        <v>542</v>
      </c>
      <c r="C11" s="39" t="s">
        <v>171</v>
      </c>
      <c r="D11" s="29">
        <v>33020</v>
      </c>
      <c r="E11" s="2" t="s">
        <v>38</v>
      </c>
      <c r="F11" s="13" t="s">
        <v>103</v>
      </c>
      <c r="G11" s="14" t="s">
        <v>102</v>
      </c>
    </row>
    <row r="12" spans="1:7" ht="15">
      <c r="A12" s="79">
        <v>7</v>
      </c>
      <c r="B12" s="19" t="s">
        <v>328</v>
      </c>
      <c r="C12" s="39" t="s">
        <v>23</v>
      </c>
      <c r="D12" s="29">
        <v>33918</v>
      </c>
      <c r="E12" s="2" t="s">
        <v>38</v>
      </c>
      <c r="F12" s="13" t="s">
        <v>72</v>
      </c>
      <c r="G12" s="14" t="s">
        <v>67</v>
      </c>
    </row>
    <row r="13" spans="1:7" ht="15">
      <c r="A13" s="2">
        <v>8</v>
      </c>
      <c r="B13" s="19" t="s">
        <v>232</v>
      </c>
      <c r="C13" s="39" t="s">
        <v>23</v>
      </c>
      <c r="D13" s="29">
        <v>33928</v>
      </c>
      <c r="E13" s="2" t="s">
        <v>38</v>
      </c>
      <c r="F13" s="13" t="s">
        <v>83</v>
      </c>
      <c r="G13" s="14" t="s">
        <v>322</v>
      </c>
    </row>
    <row r="14" spans="1:7" ht="15">
      <c r="A14" s="79">
        <v>9</v>
      </c>
      <c r="B14" s="19" t="s">
        <v>758</v>
      </c>
      <c r="C14" s="39" t="s">
        <v>590</v>
      </c>
      <c r="D14" s="29">
        <v>33620</v>
      </c>
      <c r="E14" s="2" t="s">
        <v>38</v>
      </c>
      <c r="F14" s="13" t="s">
        <v>72</v>
      </c>
      <c r="G14" s="14" t="s">
        <v>67</v>
      </c>
    </row>
    <row r="15" spans="1:7" ht="15">
      <c r="A15" s="2">
        <v>10</v>
      </c>
      <c r="B15" s="19" t="s">
        <v>376</v>
      </c>
      <c r="C15" s="39" t="s">
        <v>29</v>
      </c>
      <c r="D15" s="29">
        <v>33508</v>
      </c>
      <c r="E15" s="2" t="s">
        <v>38</v>
      </c>
      <c r="F15" s="13" t="s">
        <v>263</v>
      </c>
      <c r="G15" s="14" t="s">
        <v>148</v>
      </c>
    </row>
    <row r="16" spans="1:7" ht="15">
      <c r="A16" s="79">
        <v>11</v>
      </c>
      <c r="B16" s="19" t="s">
        <v>292</v>
      </c>
      <c r="C16" s="39" t="s">
        <v>206</v>
      </c>
      <c r="D16" s="29">
        <v>33650</v>
      </c>
      <c r="E16" s="2" t="s">
        <v>38</v>
      </c>
      <c r="F16" s="13" t="s">
        <v>72</v>
      </c>
      <c r="G16" s="14" t="s">
        <v>67</v>
      </c>
    </row>
    <row r="17" spans="1:7" ht="15">
      <c r="A17" s="2">
        <v>12</v>
      </c>
      <c r="B17" s="19" t="s">
        <v>759</v>
      </c>
      <c r="C17" s="39" t="s">
        <v>206</v>
      </c>
      <c r="D17" s="29">
        <v>33861</v>
      </c>
      <c r="E17" s="2" t="s">
        <v>38</v>
      </c>
      <c r="F17" s="13" t="s">
        <v>390</v>
      </c>
      <c r="G17" s="14" t="s">
        <v>322</v>
      </c>
    </row>
    <row r="18" spans="1:7" ht="15">
      <c r="A18" s="79">
        <v>13</v>
      </c>
      <c r="B18" s="19" t="s">
        <v>760</v>
      </c>
      <c r="C18" s="39" t="s">
        <v>109</v>
      </c>
      <c r="D18" s="29">
        <v>33403</v>
      </c>
      <c r="E18" s="2" t="s">
        <v>38</v>
      </c>
      <c r="F18" s="13" t="s">
        <v>72</v>
      </c>
      <c r="G18" s="14" t="s">
        <v>67</v>
      </c>
    </row>
    <row r="19" spans="1:7" ht="15">
      <c r="A19" s="2">
        <v>14</v>
      </c>
      <c r="B19" s="19" t="s">
        <v>299</v>
      </c>
      <c r="C19" s="39" t="s">
        <v>761</v>
      </c>
      <c r="D19" s="29">
        <v>33761</v>
      </c>
      <c r="E19" s="2" t="s">
        <v>38</v>
      </c>
      <c r="F19" s="13" t="s">
        <v>526</v>
      </c>
      <c r="G19" s="14" t="s">
        <v>82</v>
      </c>
    </row>
    <row r="20" spans="1:7" ht="15">
      <c r="A20" s="79">
        <v>15</v>
      </c>
      <c r="B20" s="19" t="s">
        <v>238</v>
      </c>
      <c r="C20" s="39" t="s">
        <v>32</v>
      </c>
      <c r="D20" s="29">
        <v>33930</v>
      </c>
      <c r="E20" s="2" t="s">
        <v>38</v>
      </c>
      <c r="F20" s="13" t="s">
        <v>762</v>
      </c>
      <c r="G20" s="14" t="s">
        <v>288</v>
      </c>
    </row>
    <row r="21" spans="1:7" ht="15">
      <c r="A21" s="2">
        <v>16</v>
      </c>
      <c r="B21" s="19" t="s">
        <v>763</v>
      </c>
      <c r="C21" s="39" t="s">
        <v>32</v>
      </c>
      <c r="D21" s="29">
        <v>33529</v>
      </c>
      <c r="E21" s="2" t="s">
        <v>38</v>
      </c>
      <c r="F21" s="13" t="s">
        <v>420</v>
      </c>
      <c r="G21" s="14" t="s">
        <v>322</v>
      </c>
    </row>
    <row r="22" spans="1:7" ht="15">
      <c r="A22" s="79">
        <v>17</v>
      </c>
      <c r="B22" s="19" t="s">
        <v>764</v>
      </c>
      <c r="C22" s="39" t="s">
        <v>712</v>
      </c>
      <c r="D22" s="29">
        <v>33744</v>
      </c>
      <c r="E22" s="2" t="s">
        <v>38</v>
      </c>
      <c r="F22" s="13" t="s">
        <v>227</v>
      </c>
      <c r="G22" s="14" t="s">
        <v>182</v>
      </c>
    </row>
    <row r="23" spans="1:7" ht="15">
      <c r="A23" s="2">
        <v>18</v>
      </c>
      <c r="B23" s="19" t="s">
        <v>764</v>
      </c>
      <c r="C23" s="39" t="s">
        <v>156</v>
      </c>
      <c r="D23" s="29">
        <v>33316</v>
      </c>
      <c r="E23" s="2" t="s">
        <v>38</v>
      </c>
      <c r="F23" s="13" t="s">
        <v>227</v>
      </c>
      <c r="G23" s="14" t="s">
        <v>182</v>
      </c>
    </row>
    <row r="24" spans="1:7" ht="15">
      <c r="A24" s="79">
        <v>19</v>
      </c>
      <c r="B24" s="19" t="s">
        <v>51</v>
      </c>
      <c r="C24" s="39" t="s">
        <v>223</v>
      </c>
      <c r="D24" s="29">
        <v>33660</v>
      </c>
      <c r="E24" s="2" t="s">
        <v>38</v>
      </c>
      <c r="F24" s="13" t="s">
        <v>73</v>
      </c>
      <c r="G24" s="14" t="s">
        <v>67</v>
      </c>
    </row>
    <row r="25" spans="1:7" ht="15">
      <c r="A25" s="2">
        <v>20</v>
      </c>
      <c r="B25" s="19" t="s">
        <v>449</v>
      </c>
      <c r="C25" s="39" t="s">
        <v>622</v>
      </c>
      <c r="D25" s="29">
        <v>33874</v>
      </c>
      <c r="E25" s="2" t="s">
        <v>38</v>
      </c>
      <c r="F25" s="13" t="s">
        <v>335</v>
      </c>
      <c r="G25" s="14" t="s">
        <v>322</v>
      </c>
    </row>
    <row r="26" spans="1:7" ht="15">
      <c r="A26" s="79">
        <v>21</v>
      </c>
      <c r="B26" s="19" t="s">
        <v>765</v>
      </c>
      <c r="C26" s="39" t="s">
        <v>555</v>
      </c>
      <c r="D26" s="29">
        <v>33600</v>
      </c>
      <c r="E26" s="2" t="s">
        <v>38</v>
      </c>
      <c r="F26" s="13" t="s">
        <v>73</v>
      </c>
      <c r="G26" s="14" t="s">
        <v>67</v>
      </c>
    </row>
    <row r="27" spans="1:7" ht="15">
      <c r="A27" s="2">
        <v>22</v>
      </c>
      <c r="B27" s="19" t="s">
        <v>766</v>
      </c>
      <c r="C27" s="39" t="s">
        <v>555</v>
      </c>
      <c r="D27" s="29">
        <v>33781</v>
      </c>
      <c r="E27" s="2" t="s">
        <v>38</v>
      </c>
      <c r="F27" s="13" t="s">
        <v>767</v>
      </c>
      <c r="G27" s="14" t="s">
        <v>360</v>
      </c>
    </row>
    <row r="28" spans="1:7" ht="15">
      <c r="A28" s="79">
        <v>23</v>
      </c>
      <c r="B28" s="19" t="s">
        <v>548</v>
      </c>
      <c r="C28" s="39" t="s">
        <v>556</v>
      </c>
      <c r="D28" s="29">
        <v>33942</v>
      </c>
      <c r="E28" s="2" t="s">
        <v>38</v>
      </c>
      <c r="F28" s="13" t="s">
        <v>149</v>
      </c>
      <c r="G28" s="14" t="s">
        <v>67</v>
      </c>
    </row>
    <row r="29" spans="1:7" ht="15">
      <c r="A29" s="2">
        <v>24</v>
      </c>
      <c r="B29" s="19" t="s">
        <v>768</v>
      </c>
      <c r="C29" s="39" t="s">
        <v>339</v>
      </c>
      <c r="D29" s="29">
        <v>33613</v>
      </c>
      <c r="E29" s="2" t="s">
        <v>38</v>
      </c>
      <c r="F29" s="13" t="s">
        <v>79</v>
      </c>
      <c r="G29" s="14" t="s">
        <v>67</v>
      </c>
    </row>
    <row r="30" spans="1:7" ht="15">
      <c r="A30" s="79">
        <v>25</v>
      </c>
      <c r="B30" s="19" t="s">
        <v>769</v>
      </c>
      <c r="C30" s="39" t="s">
        <v>230</v>
      </c>
      <c r="D30" s="29">
        <v>33374</v>
      </c>
      <c r="E30" s="2" t="s">
        <v>38</v>
      </c>
      <c r="F30" s="13" t="s">
        <v>85</v>
      </c>
      <c r="G30" s="14" t="s">
        <v>67</v>
      </c>
    </row>
    <row r="31" spans="1:7" ht="15">
      <c r="A31" s="2">
        <v>26</v>
      </c>
      <c r="B31" s="19" t="s">
        <v>423</v>
      </c>
      <c r="C31" s="39" t="s">
        <v>472</v>
      </c>
      <c r="D31" s="29">
        <v>33813</v>
      </c>
      <c r="E31" s="2" t="s">
        <v>38</v>
      </c>
      <c r="F31" s="13" t="s">
        <v>83</v>
      </c>
      <c r="G31" s="14" t="s">
        <v>67</v>
      </c>
    </row>
    <row r="32" spans="1:7" ht="15">
      <c r="A32" s="79">
        <v>27</v>
      </c>
      <c r="B32" s="19" t="s">
        <v>240</v>
      </c>
      <c r="C32" s="39" t="s">
        <v>233</v>
      </c>
      <c r="D32" s="29">
        <v>33677</v>
      </c>
      <c r="E32" s="2" t="s">
        <v>38</v>
      </c>
      <c r="F32" s="13" t="s">
        <v>73</v>
      </c>
      <c r="G32" s="14" t="s">
        <v>67</v>
      </c>
    </row>
    <row r="33" spans="1:7" ht="15">
      <c r="A33" s="2">
        <v>28</v>
      </c>
      <c r="B33" s="19" t="s">
        <v>53</v>
      </c>
      <c r="C33" s="39" t="s">
        <v>241</v>
      </c>
      <c r="D33" s="29">
        <v>33740</v>
      </c>
      <c r="E33" s="2" t="s">
        <v>38</v>
      </c>
      <c r="F33" s="13" t="s">
        <v>275</v>
      </c>
      <c r="G33" s="14" t="s">
        <v>177</v>
      </c>
    </row>
    <row r="34" spans="1:7" ht="15">
      <c r="A34" s="79">
        <v>29</v>
      </c>
      <c r="B34" s="19" t="s">
        <v>408</v>
      </c>
      <c r="C34" s="39" t="s">
        <v>155</v>
      </c>
      <c r="D34" s="29">
        <v>33738</v>
      </c>
      <c r="E34" s="2" t="s">
        <v>38</v>
      </c>
      <c r="F34" s="19" t="s">
        <v>73</v>
      </c>
      <c r="G34" s="14" t="s">
        <v>67</v>
      </c>
    </row>
    <row r="35" spans="1:7" ht="15">
      <c r="A35" s="2">
        <v>30</v>
      </c>
      <c r="B35" s="19" t="s">
        <v>770</v>
      </c>
      <c r="C35" s="39" t="s">
        <v>247</v>
      </c>
      <c r="D35" s="29">
        <v>33686</v>
      </c>
      <c r="E35" s="2" t="s">
        <v>38</v>
      </c>
      <c r="F35" s="13" t="s">
        <v>72</v>
      </c>
      <c r="G35" s="14" t="s">
        <v>67</v>
      </c>
    </row>
    <row r="36" spans="1:7" ht="15">
      <c r="A36" s="79">
        <v>31</v>
      </c>
      <c r="B36" s="19" t="s">
        <v>367</v>
      </c>
      <c r="C36" s="39" t="s">
        <v>247</v>
      </c>
      <c r="D36" s="29">
        <v>33938</v>
      </c>
      <c r="E36" s="2" t="s">
        <v>38</v>
      </c>
      <c r="F36" s="13" t="s">
        <v>771</v>
      </c>
      <c r="G36" s="14" t="s">
        <v>67</v>
      </c>
    </row>
    <row r="37" spans="1:7" ht="15">
      <c r="A37" s="2">
        <v>32</v>
      </c>
      <c r="B37" s="19" t="s">
        <v>655</v>
      </c>
      <c r="C37" s="39" t="s">
        <v>247</v>
      </c>
      <c r="D37" s="29">
        <v>33723</v>
      </c>
      <c r="E37" s="2" t="s">
        <v>38</v>
      </c>
      <c r="F37" s="13" t="s">
        <v>85</v>
      </c>
      <c r="G37" s="14" t="s">
        <v>67</v>
      </c>
    </row>
    <row r="38" spans="1:7" ht="15">
      <c r="A38" s="79">
        <v>33</v>
      </c>
      <c r="B38" s="19" t="s">
        <v>31</v>
      </c>
      <c r="C38" s="39" t="s">
        <v>247</v>
      </c>
      <c r="D38" s="29">
        <v>33702</v>
      </c>
      <c r="E38" s="2" t="s">
        <v>38</v>
      </c>
      <c r="F38" s="13" t="s">
        <v>772</v>
      </c>
      <c r="G38" s="14" t="s">
        <v>177</v>
      </c>
    </row>
    <row r="39" spans="1:7" ht="15">
      <c r="A39" s="2">
        <v>34</v>
      </c>
      <c r="B39" s="19" t="s">
        <v>666</v>
      </c>
      <c r="C39" s="39" t="s">
        <v>247</v>
      </c>
      <c r="D39" s="29">
        <v>33332</v>
      </c>
      <c r="E39" s="2" t="s">
        <v>38</v>
      </c>
      <c r="F39" s="13" t="s">
        <v>72</v>
      </c>
      <c r="G39" s="14" t="s">
        <v>67</v>
      </c>
    </row>
    <row r="40" spans="1:7" ht="15">
      <c r="A40" s="79">
        <v>35</v>
      </c>
      <c r="B40" s="19" t="s">
        <v>726</v>
      </c>
      <c r="C40" s="39" t="s">
        <v>773</v>
      </c>
      <c r="D40" s="29">
        <v>33608</v>
      </c>
      <c r="E40" s="2" t="s">
        <v>454</v>
      </c>
      <c r="F40" s="13" t="s">
        <v>110</v>
      </c>
      <c r="G40" s="14" t="s">
        <v>102</v>
      </c>
    </row>
    <row r="41" spans="1:7" ht="15">
      <c r="A41" s="2">
        <v>36</v>
      </c>
      <c r="B41" s="19" t="s">
        <v>33</v>
      </c>
      <c r="C41" s="39" t="s">
        <v>774</v>
      </c>
      <c r="D41" s="29">
        <v>33783</v>
      </c>
      <c r="E41" s="2" t="s">
        <v>38</v>
      </c>
      <c r="F41" s="13" t="s">
        <v>663</v>
      </c>
      <c r="G41" s="14" t="s">
        <v>78</v>
      </c>
    </row>
    <row r="42" spans="1:7" ht="15">
      <c r="A42" s="79">
        <v>37</v>
      </c>
      <c r="B42" s="19" t="s">
        <v>31</v>
      </c>
      <c r="C42" s="39" t="s">
        <v>362</v>
      </c>
      <c r="D42" s="29">
        <v>33829</v>
      </c>
      <c r="E42" s="2" t="s">
        <v>38</v>
      </c>
      <c r="F42" s="13" t="s">
        <v>324</v>
      </c>
      <c r="G42" s="14" t="s">
        <v>288</v>
      </c>
    </row>
    <row r="43" spans="1:7" ht="15">
      <c r="A43" s="2">
        <v>38</v>
      </c>
      <c r="B43" s="19" t="s">
        <v>240</v>
      </c>
      <c r="C43" s="39" t="s">
        <v>775</v>
      </c>
      <c r="D43" s="29">
        <v>33460</v>
      </c>
      <c r="E43" s="2" t="s">
        <v>38</v>
      </c>
      <c r="F43" s="13" t="s">
        <v>85</v>
      </c>
      <c r="G43" s="14" t="s">
        <v>67</v>
      </c>
    </row>
    <row r="44" spans="1:7" ht="15">
      <c r="A44" s="79">
        <v>39</v>
      </c>
      <c r="B44" s="19" t="s">
        <v>31</v>
      </c>
      <c r="C44" s="39" t="s">
        <v>49</v>
      </c>
      <c r="D44" s="29">
        <v>33802</v>
      </c>
      <c r="E44" s="2" t="s">
        <v>38</v>
      </c>
      <c r="F44" s="13" t="s">
        <v>630</v>
      </c>
      <c r="G44" s="14" t="s">
        <v>102</v>
      </c>
    </row>
    <row r="45" spans="1:7" ht="15">
      <c r="A45" s="2">
        <v>40</v>
      </c>
      <c r="B45" s="19" t="s">
        <v>685</v>
      </c>
      <c r="C45" s="39" t="s">
        <v>49</v>
      </c>
      <c r="D45" s="29">
        <v>33626</v>
      </c>
      <c r="E45" s="2" t="s">
        <v>38</v>
      </c>
      <c r="F45" s="13" t="s">
        <v>85</v>
      </c>
      <c r="G45" s="14" t="s">
        <v>67</v>
      </c>
    </row>
    <row r="46" spans="1:7" ht="15">
      <c r="A46" s="79">
        <v>41</v>
      </c>
      <c r="B46" s="19" t="s">
        <v>53</v>
      </c>
      <c r="C46" s="39" t="s">
        <v>49</v>
      </c>
      <c r="D46" s="29">
        <v>33629</v>
      </c>
      <c r="E46" s="2" t="s">
        <v>38</v>
      </c>
      <c r="F46" s="13" t="s">
        <v>87</v>
      </c>
      <c r="G46" s="14" t="s">
        <v>322</v>
      </c>
    </row>
    <row r="47" spans="1:7" ht="15">
      <c r="A47" s="2">
        <v>42</v>
      </c>
      <c r="B47" s="19" t="s">
        <v>776</v>
      </c>
      <c r="C47" s="39" t="s">
        <v>47</v>
      </c>
      <c r="D47" s="29">
        <v>33359</v>
      </c>
      <c r="E47" s="2" t="s">
        <v>38</v>
      </c>
      <c r="F47" s="13" t="s">
        <v>73</v>
      </c>
      <c r="G47" s="14" t="s">
        <v>67</v>
      </c>
    </row>
    <row r="48" spans="1:7" ht="15">
      <c r="A48" s="79">
        <v>43</v>
      </c>
      <c r="B48" s="19" t="s">
        <v>734</v>
      </c>
      <c r="C48" s="39" t="s">
        <v>52</v>
      </c>
      <c r="D48" s="29">
        <v>33784</v>
      </c>
      <c r="E48" s="2" t="s">
        <v>38</v>
      </c>
      <c r="F48" s="13" t="s">
        <v>83</v>
      </c>
      <c r="G48" s="14" t="s">
        <v>67</v>
      </c>
    </row>
    <row r="49" spans="1:7" ht="15">
      <c r="A49" s="2">
        <v>44</v>
      </c>
      <c r="B49" s="19" t="s">
        <v>777</v>
      </c>
      <c r="C49" s="39" t="s">
        <v>52</v>
      </c>
      <c r="D49" s="29">
        <v>33619</v>
      </c>
      <c r="E49" s="2" t="s">
        <v>38</v>
      </c>
      <c r="F49" s="13" t="s">
        <v>72</v>
      </c>
      <c r="G49" s="14" t="s">
        <v>67</v>
      </c>
    </row>
    <row r="50" spans="1:7" ht="15">
      <c r="A50" s="80">
        <v>45</v>
      </c>
      <c r="B50" s="22" t="s">
        <v>53</v>
      </c>
      <c r="C50" s="45" t="s">
        <v>52</v>
      </c>
      <c r="D50" s="30">
        <v>33776</v>
      </c>
      <c r="E50" s="25" t="s">
        <v>38</v>
      </c>
      <c r="F50" s="15" t="s">
        <v>72</v>
      </c>
      <c r="G50" s="16" t="s">
        <v>67</v>
      </c>
    </row>
  </sheetData>
  <mergeCells count="5">
    <mergeCell ref="A1:G1"/>
    <mergeCell ref="B5:C5"/>
    <mergeCell ref="F5:G5"/>
    <mergeCell ref="A3:G3"/>
    <mergeCell ref="A2:G2"/>
  </mergeCells>
  <printOptions/>
  <pageMargins left="0.75" right="0.21" top="0.43" bottom="1" header="0.27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L76"/>
  <sheetViews>
    <sheetView zoomScale="115" zoomScaleNormal="115" workbookViewId="0" topLeftCell="A1">
      <pane xSplit="7" ySplit="5" topLeftCell="CI57" activePane="bottomRight" state="frozen"/>
      <selection pane="topLeft" activeCell="A1" sqref="A1"/>
      <selection pane="topRight" activeCell="H1" sqref="H1"/>
      <selection pane="bottomLeft" activeCell="A8" sqref="A8"/>
      <selection pane="bottomRight" activeCell="DC62" sqref="DC62"/>
    </sheetView>
  </sheetViews>
  <sheetFormatPr defaultColWidth="9.140625" defaultRowHeight="12.75"/>
  <cols>
    <col min="1" max="1" width="6.140625" style="75" customWidth="1"/>
    <col min="2" max="2" width="18.7109375" style="31" customWidth="1"/>
    <col min="3" max="3" width="8.00390625" style="31" customWidth="1"/>
    <col min="4" max="4" width="11.57421875" style="75" customWidth="1"/>
    <col min="5" max="5" width="5.8515625" style="75" hidden="1" customWidth="1"/>
    <col min="6" max="6" width="13.140625" style="76" hidden="1" customWidth="1"/>
    <col min="7" max="7" width="12.00390625" style="77" hidden="1" customWidth="1"/>
    <col min="8" max="11" width="4.8515625" style="77" customWidth="1"/>
    <col min="12" max="12" width="3.7109375" style="164" customWidth="1"/>
    <col min="13" max="13" width="3.7109375" style="52" customWidth="1"/>
    <col min="14" max="14" width="3.7109375" style="164" customWidth="1"/>
    <col min="15" max="21" width="3.7109375" style="52" customWidth="1"/>
    <col min="22" max="22" width="5.28125" style="52" customWidth="1"/>
    <col min="23" max="23" width="5.421875" style="133" customWidth="1"/>
    <col min="24" max="37" width="3.7109375" style="31" customWidth="1"/>
    <col min="38" max="38" width="4.7109375" style="31" customWidth="1"/>
    <col min="39" max="39" width="4.57421875" style="31" customWidth="1"/>
    <col min="40" max="40" width="5.421875" style="31" customWidth="1"/>
    <col min="41" max="41" width="7.421875" style="31" customWidth="1"/>
    <col min="42" max="42" width="8.140625" style="31" customWidth="1"/>
    <col min="43" max="58" width="3.421875" style="31" customWidth="1"/>
    <col min="59" max="60" width="5.421875" style="31" customWidth="1"/>
    <col min="61" max="70" width="3.421875" style="31" customWidth="1"/>
    <col min="71" max="71" width="4.7109375" style="31" customWidth="1"/>
    <col min="72" max="72" width="4.57421875" style="320" customWidth="1"/>
    <col min="73" max="74" width="5.28125" style="31" customWidth="1"/>
    <col min="75" max="75" width="8.8515625" style="31" customWidth="1"/>
    <col min="76" max="84" width="4.00390625" style="31" customWidth="1"/>
    <col min="85" max="85" width="4.421875" style="31" customWidth="1"/>
    <col min="86" max="86" width="5.421875" style="31" customWidth="1"/>
    <col min="87" max="87" width="5.7109375" style="277" customWidth="1"/>
    <col min="88" max="94" width="4.00390625" style="31" customWidth="1"/>
    <col min="95" max="104" width="3.7109375" style="31" customWidth="1"/>
    <col min="105" max="105" width="5.57421875" style="31" customWidth="1"/>
    <col min="106" max="106" width="6.140625" style="31" customWidth="1"/>
    <col min="107" max="107" width="6.28125" style="31" customWidth="1"/>
    <col min="108" max="110" width="3.7109375" style="31" customWidth="1"/>
    <col min="111" max="111" width="4.28125" style="31" customWidth="1"/>
    <col min="112" max="112" width="6.8515625" style="31" customWidth="1"/>
    <col min="113" max="113" width="5.57421875" style="31" customWidth="1"/>
    <col min="114" max="115" width="3.7109375" style="31" customWidth="1"/>
    <col min="116" max="116" width="4.28125" style="31" customWidth="1"/>
    <col min="117" max="16384" width="9.140625" style="31" customWidth="1"/>
  </cols>
  <sheetData>
    <row r="1" spans="1:11" ht="17.25">
      <c r="A1" s="456" t="s">
        <v>1242</v>
      </c>
      <c r="B1" s="456"/>
      <c r="C1" s="456"/>
      <c r="D1" s="456"/>
      <c r="E1" s="456"/>
      <c r="F1" s="456"/>
      <c r="G1" s="456"/>
      <c r="H1" s="27"/>
      <c r="I1" s="27"/>
      <c r="J1" s="27"/>
      <c r="K1" s="27"/>
    </row>
    <row r="2" spans="1:72" ht="17.25">
      <c r="A2" s="457" t="s">
        <v>1241</v>
      </c>
      <c r="B2" s="457"/>
      <c r="C2" s="457"/>
      <c r="D2" s="457"/>
      <c r="E2" s="457"/>
      <c r="F2" s="457"/>
      <c r="G2" s="457"/>
      <c r="H2" s="26"/>
      <c r="I2" s="26"/>
      <c r="J2" s="26"/>
      <c r="K2" s="26"/>
      <c r="AQ2" s="456" t="s">
        <v>1370</v>
      </c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</row>
    <row r="3" spans="1:116" ht="15" customHeight="1">
      <c r="A3" s="473" t="s">
        <v>126</v>
      </c>
      <c r="B3" s="473" t="s">
        <v>127</v>
      </c>
      <c r="C3" s="473"/>
      <c r="D3" s="473" t="s">
        <v>854</v>
      </c>
      <c r="E3" s="473" t="s">
        <v>168</v>
      </c>
      <c r="F3" s="473" t="s">
        <v>129</v>
      </c>
      <c r="G3" s="473"/>
      <c r="H3" s="152" t="s">
        <v>1230</v>
      </c>
      <c r="I3" s="138"/>
      <c r="J3" s="138" t="s">
        <v>1278</v>
      </c>
      <c r="K3" s="138"/>
      <c r="L3" s="208" t="s">
        <v>1218</v>
      </c>
      <c r="M3" s="125"/>
      <c r="N3" s="328" t="s">
        <v>1224</v>
      </c>
      <c r="O3" s="125"/>
      <c r="P3" s="126" t="s">
        <v>1227</v>
      </c>
      <c r="Q3" s="125"/>
      <c r="R3" s="126" t="s">
        <v>1228</v>
      </c>
      <c r="S3" s="125"/>
      <c r="T3" s="126" t="s">
        <v>1237</v>
      </c>
      <c r="U3" s="125"/>
      <c r="V3" s="127" t="s">
        <v>1232</v>
      </c>
      <c r="W3" s="134" t="s">
        <v>1234</v>
      </c>
      <c r="X3" s="112" t="s">
        <v>1218</v>
      </c>
      <c r="Y3" s="113"/>
      <c r="Z3" s="114" t="s">
        <v>1268</v>
      </c>
      <c r="AA3" s="113"/>
      <c r="AB3" s="114" t="s">
        <v>1262</v>
      </c>
      <c r="AC3" s="113"/>
      <c r="AD3" s="114" t="s">
        <v>1270</v>
      </c>
      <c r="AE3" s="113"/>
      <c r="AF3" s="114" t="s">
        <v>1267</v>
      </c>
      <c r="AG3" s="113"/>
      <c r="AH3" s="114" t="s">
        <v>1272</v>
      </c>
      <c r="AI3" s="113"/>
      <c r="AJ3" s="114" t="s">
        <v>1236</v>
      </c>
      <c r="AK3" s="113"/>
      <c r="AL3" s="119" t="s">
        <v>1286</v>
      </c>
      <c r="AM3" s="119" t="s">
        <v>1234</v>
      </c>
      <c r="AN3" s="119" t="s">
        <v>1234</v>
      </c>
      <c r="AO3" s="185" t="s">
        <v>1293</v>
      </c>
      <c r="AP3" s="186" t="s">
        <v>1294</v>
      </c>
      <c r="AQ3" s="480" t="s">
        <v>1317</v>
      </c>
      <c r="AR3" s="481"/>
      <c r="AS3" s="476" t="s">
        <v>1311</v>
      </c>
      <c r="AT3" s="477"/>
      <c r="AU3" s="476" t="s">
        <v>1312</v>
      </c>
      <c r="AV3" s="477"/>
      <c r="AW3" s="476" t="s">
        <v>1313</v>
      </c>
      <c r="AX3" s="477"/>
      <c r="AY3" s="476" t="s">
        <v>1314</v>
      </c>
      <c r="AZ3" s="477"/>
      <c r="BA3" s="476" t="s">
        <v>1315</v>
      </c>
      <c r="BB3" s="477"/>
      <c r="BC3" s="476" t="s">
        <v>1236</v>
      </c>
      <c r="BD3" s="477"/>
      <c r="BE3" s="476" t="s">
        <v>1316</v>
      </c>
      <c r="BF3" s="477"/>
      <c r="BG3" s="204" t="s">
        <v>1279</v>
      </c>
      <c r="BH3" s="205" t="s">
        <v>1234</v>
      </c>
      <c r="BI3" s="312" t="s">
        <v>1326</v>
      </c>
      <c r="BJ3" s="186"/>
      <c r="BK3" s="312" t="s">
        <v>1334</v>
      </c>
      <c r="BL3" s="186"/>
      <c r="BM3" s="312" t="s">
        <v>1335</v>
      </c>
      <c r="BN3" s="186"/>
      <c r="BO3" s="312" t="s">
        <v>1336</v>
      </c>
      <c r="BP3" s="186"/>
      <c r="BQ3" s="312" t="s">
        <v>1338</v>
      </c>
      <c r="BR3" s="186"/>
      <c r="BS3" s="186" t="s">
        <v>1279</v>
      </c>
      <c r="BT3" s="317" t="s">
        <v>1234</v>
      </c>
      <c r="BU3" s="317" t="s">
        <v>1234</v>
      </c>
      <c r="BV3" s="317" t="s">
        <v>1361</v>
      </c>
      <c r="BW3" s="317" t="s">
        <v>1363</v>
      </c>
      <c r="BX3" s="312" t="s">
        <v>1336</v>
      </c>
      <c r="BY3" s="312"/>
      <c r="BZ3" s="312" t="s">
        <v>1383</v>
      </c>
      <c r="CA3" s="312"/>
      <c r="CB3" s="312" t="s">
        <v>1336</v>
      </c>
      <c r="CC3" s="312"/>
      <c r="CD3" s="312" t="s">
        <v>1336</v>
      </c>
      <c r="CE3" s="312"/>
      <c r="CF3" s="312" t="s">
        <v>1387</v>
      </c>
      <c r="CG3" s="186"/>
      <c r="CH3" s="186" t="s">
        <v>1279</v>
      </c>
      <c r="CI3" s="395" t="s">
        <v>1234</v>
      </c>
      <c r="CJ3" s="312" t="s">
        <v>1336</v>
      </c>
      <c r="CK3" s="312"/>
      <c r="CL3" s="312" t="s">
        <v>1394</v>
      </c>
      <c r="CM3" s="312"/>
      <c r="CN3" s="312" t="s">
        <v>1391</v>
      </c>
      <c r="CO3" s="312"/>
      <c r="CP3" s="312" t="s">
        <v>1393</v>
      </c>
      <c r="CQ3" s="373"/>
      <c r="CR3" s="374" t="s">
        <v>1395</v>
      </c>
      <c r="CS3" s="375"/>
      <c r="CT3" s="424" t="s">
        <v>1415</v>
      </c>
      <c r="CU3" s="375"/>
      <c r="CV3" s="424" t="s">
        <v>1418</v>
      </c>
      <c r="CW3" s="375"/>
      <c r="CX3" s="424" t="s">
        <v>1417</v>
      </c>
      <c r="CY3" s="375"/>
      <c r="CZ3" s="424" t="s">
        <v>1279</v>
      </c>
      <c r="DA3" s="424" t="s">
        <v>1234</v>
      </c>
      <c r="DB3" s="8" t="s">
        <v>1234</v>
      </c>
      <c r="DC3" s="8" t="s">
        <v>1234</v>
      </c>
      <c r="DD3" s="8" t="s">
        <v>1424</v>
      </c>
      <c r="DE3" s="8"/>
      <c r="DF3" s="8" t="s">
        <v>1425</v>
      </c>
      <c r="DG3" s="8"/>
      <c r="DH3" s="8" t="s">
        <v>1426</v>
      </c>
      <c r="DI3" s="8" t="s">
        <v>1427</v>
      </c>
      <c r="DJ3" s="424"/>
      <c r="DK3" s="424" t="s">
        <v>1433</v>
      </c>
      <c r="DL3" s="375"/>
    </row>
    <row r="4" spans="1:116" ht="13.5" customHeight="1">
      <c r="A4" s="474"/>
      <c r="B4" s="474"/>
      <c r="C4" s="474"/>
      <c r="D4" s="474"/>
      <c r="E4" s="474"/>
      <c r="F4" s="474"/>
      <c r="G4" s="474"/>
      <c r="H4" s="139"/>
      <c r="I4" s="139"/>
      <c r="J4" s="139"/>
      <c r="K4" s="139"/>
      <c r="L4" s="209" t="s">
        <v>1222</v>
      </c>
      <c r="M4" s="129"/>
      <c r="N4" s="296" t="s">
        <v>1225</v>
      </c>
      <c r="O4" s="129"/>
      <c r="P4" s="130"/>
      <c r="Q4" s="129"/>
      <c r="R4" s="130"/>
      <c r="S4" s="129"/>
      <c r="T4" s="130"/>
      <c r="U4" s="129"/>
      <c r="V4" s="131" t="s">
        <v>1233</v>
      </c>
      <c r="W4" s="135" t="s">
        <v>1235</v>
      </c>
      <c r="X4" s="115" t="s">
        <v>1261</v>
      </c>
      <c r="Y4" s="116"/>
      <c r="Z4" s="117"/>
      <c r="AA4" s="116"/>
      <c r="AB4" s="117"/>
      <c r="AC4" s="116"/>
      <c r="AD4" s="117" t="s">
        <v>1269</v>
      </c>
      <c r="AE4" s="116"/>
      <c r="AF4" s="117"/>
      <c r="AG4" s="116"/>
      <c r="AH4" s="117"/>
      <c r="AI4" s="116"/>
      <c r="AJ4" s="117"/>
      <c r="AK4" s="116"/>
      <c r="AL4" s="120" t="s">
        <v>1233</v>
      </c>
      <c r="AM4" s="116" t="s">
        <v>1280</v>
      </c>
      <c r="AN4" s="120" t="s">
        <v>1282</v>
      </c>
      <c r="AO4" s="187" t="s">
        <v>1295</v>
      </c>
      <c r="AP4" s="187" t="s">
        <v>1296</v>
      </c>
      <c r="AQ4" s="448"/>
      <c r="AR4" s="449"/>
      <c r="AS4" s="478"/>
      <c r="AT4" s="479"/>
      <c r="AU4" s="478"/>
      <c r="AV4" s="479"/>
      <c r="AW4" s="478"/>
      <c r="AX4" s="479"/>
      <c r="AY4" s="478"/>
      <c r="AZ4" s="479"/>
      <c r="BA4" s="478"/>
      <c r="BB4" s="479"/>
      <c r="BC4" s="478"/>
      <c r="BD4" s="479"/>
      <c r="BE4" s="478"/>
      <c r="BF4" s="479"/>
      <c r="BG4" s="206" t="s">
        <v>1233</v>
      </c>
      <c r="BH4" s="207" t="s">
        <v>1318</v>
      </c>
      <c r="BI4" s="313"/>
      <c r="BJ4" s="196"/>
      <c r="BK4" s="313"/>
      <c r="BL4" s="196"/>
      <c r="BM4" s="313"/>
      <c r="BN4" s="196"/>
      <c r="BO4" s="314" t="s">
        <v>1337</v>
      </c>
      <c r="BP4" s="196"/>
      <c r="BQ4" s="314" t="s">
        <v>1339</v>
      </c>
      <c r="BR4" s="196"/>
      <c r="BS4" s="187" t="s">
        <v>1233</v>
      </c>
      <c r="BT4" s="318" t="s">
        <v>1340</v>
      </c>
      <c r="BU4" s="120" t="s">
        <v>1358</v>
      </c>
      <c r="BV4" s="120" t="s">
        <v>1362</v>
      </c>
      <c r="BW4" s="120" t="s">
        <v>1364</v>
      </c>
      <c r="BX4" s="376" t="s">
        <v>1382</v>
      </c>
      <c r="BY4" s="376"/>
      <c r="BZ4" s="376" t="s">
        <v>1384</v>
      </c>
      <c r="CA4" s="376"/>
      <c r="CB4" s="376" t="s">
        <v>1385</v>
      </c>
      <c r="CC4" s="376"/>
      <c r="CD4" s="376" t="s">
        <v>1386</v>
      </c>
      <c r="CE4" s="376"/>
      <c r="CF4" s="376" t="s">
        <v>1388</v>
      </c>
      <c r="CG4" s="187"/>
      <c r="CH4" s="187" t="s">
        <v>1233</v>
      </c>
      <c r="CI4" s="403" t="s">
        <v>1402</v>
      </c>
      <c r="CJ4" s="376" t="s">
        <v>1389</v>
      </c>
      <c r="CK4" s="376"/>
      <c r="CL4" s="376" t="s">
        <v>1412</v>
      </c>
      <c r="CM4" s="376"/>
      <c r="CN4" s="376" t="s">
        <v>1392</v>
      </c>
      <c r="CO4" s="376"/>
      <c r="CP4" s="376" t="s">
        <v>1316</v>
      </c>
      <c r="CQ4" s="377"/>
      <c r="CR4" s="378" t="s">
        <v>1390</v>
      </c>
      <c r="CS4" s="379"/>
      <c r="CT4" s="425" t="s">
        <v>1416</v>
      </c>
      <c r="CU4" s="379"/>
      <c r="CV4" s="425" t="s">
        <v>1419</v>
      </c>
      <c r="CW4" s="379"/>
      <c r="CX4" s="425"/>
      <c r="CY4" s="379"/>
      <c r="CZ4" s="425" t="s">
        <v>1233</v>
      </c>
      <c r="DA4" s="425" t="s">
        <v>1420</v>
      </c>
      <c r="DB4" s="6" t="s">
        <v>1428</v>
      </c>
      <c r="DC4" s="6" t="s">
        <v>1429</v>
      </c>
      <c r="DD4" s="6" t="s">
        <v>1430</v>
      </c>
      <c r="DE4" s="6"/>
      <c r="DF4" s="6" t="s">
        <v>1430</v>
      </c>
      <c r="DG4" s="6"/>
      <c r="DH4" s="6" t="s">
        <v>1431</v>
      </c>
      <c r="DI4" s="3" t="s">
        <v>1432</v>
      </c>
      <c r="DJ4" s="425"/>
      <c r="DK4" s="425" t="s">
        <v>1434</v>
      </c>
      <c r="DL4" s="379"/>
    </row>
    <row r="5" spans="1:116" ht="15.75">
      <c r="A5" s="475"/>
      <c r="B5" s="475"/>
      <c r="C5" s="475"/>
      <c r="D5" s="475"/>
      <c r="E5" s="475"/>
      <c r="F5" s="475"/>
      <c r="G5" s="475"/>
      <c r="H5" s="140"/>
      <c r="I5" s="140"/>
      <c r="J5" s="140"/>
      <c r="K5" s="140"/>
      <c r="L5" s="209">
        <v>4</v>
      </c>
      <c r="M5" s="129"/>
      <c r="N5" s="296">
        <v>5</v>
      </c>
      <c r="O5" s="129"/>
      <c r="P5" s="130">
        <v>7</v>
      </c>
      <c r="Q5" s="129"/>
      <c r="R5" s="130">
        <v>5</v>
      </c>
      <c r="S5" s="129"/>
      <c r="T5" s="130">
        <v>5</v>
      </c>
      <c r="U5" s="129"/>
      <c r="V5" s="131">
        <f>SUM(L5:U5)</f>
        <v>26</v>
      </c>
      <c r="W5" s="135"/>
      <c r="X5" s="115">
        <v>3</v>
      </c>
      <c r="Y5" s="116"/>
      <c r="Z5" s="117">
        <v>3</v>
      </c>
      <c r="AA5" s="116"/>
      <c r="AB5" s="117">
        <v>3</v>
      </c>
      <c r="AC5" s="116"/>
      <c r="AD5" s="117">
        <v>4</v>
      </c>
      <c r="AE5" s="116"/>
      <c r="AF5" s="117">
        <v>5</v>
      </c>
      <c r="AG5" s="116"/>
      <c r="AH5" s="117">
        <v>4</v>
      </c>
      <c r="AI5" s="116"/>
      <c r="AJ5" s="117">
        <v>3</v>
      </c>
      <c r="AK5" s="116"/>
      <c r="AL5" s="120">
        <f>SUM(X5:AK5)</f>
        <v>25</v>
      </c>
      <c r="AM5" s="116"/>
      <c r="AN5" s="120">
        <f>AL5+V5</f>
        <v>51</v>
      </c>
      <c r="AO5" s="116"/>
      <c r="AP5" s="117"/>
      <c r="AQ5" s="117">
        <v>5</v>
      </c>
      <c r="AR5" s="117"/>
      <c r="AS5" s="117">
        <v>3</v>
      </c>
      <c r="AT5" s="117"/>
      <c r="AU5" s="117">
        <v>3</v>
      </c>
      <c r="AV5" s="203"/>
      <c r="AW5" s="117">
        <v>4</v>
      </c>
      <c r="AX5" s="203"/>
      <c r="AY5" s="117">
        <v>3</v>
      </c>
      <c r="AZ5" s="203"/>
      <c r="BA5" s="117">
        <v>3</v>
      </c>
      <c r="BB5" s="203"/>
      <c r="BC5" s="117">
        <v>3</v>
      </c>
      <c r="BD5" s="203"/>
      <c r="BE5" s="117">
        <v>4</v>
      </c>
      <c r="BF5" s="203"/>
      <c r="BG5" s="116">
        <f>SUM(AQ5:BF5)</f>
        <v>28</v>
      </c>
      <c r="BH5" s="168"/>
      <c r="BI5" s="117">
        <v>3</v>
      </c>
      <c r="BJ5" s="117"/>
      <c r="BK5" s="117">
        <v>4</v>
      </c>
      <c r="BL5" s="117"/>
      <c r="BM5" s="117">
        <v>4</v>
      </c>
      <c r="BN5" s="117"/>
      <c r="BO5" s="117">
        <v>6</v>
      </c>
      <c r="BP5" s="117"/>
      <c r="BQ5" s="117">
        <v>5</v>
      </c>
      <c r="BR5" s="117"/>
      <c r="BS5" s="117"/>
      <c r="BT5" s="319">
        <f>SUM(BI5:BS5)</f>
        <v>22</v>
      </c>
      <c r="BU5" s="117">
        <f>BT5+BG5</f>
        <v>50</v>
      </c>
      <c r="BV5" s="117"/>
      <c r="BW5" s="117"/>
      <c r="BX5" s="117">
        <v>6</v>
      </c>
      <c r="BY5" s="117"/>
      <c r="BZ5" s="117">
        <v>3</v>
      </c>
      <c r="CA5" s="117"/>
      <c r="CB5" s="117">
        <v>5</v>
      </c>
      <c r="CC5" s="117"/>
      <c r="CD5" s="117">
        <v>3</v>
      </c>
      <c r="CE5" s="117"/>
      <c r="CF5" s="117">
        <v>4</v>
      </c>
      <c r="CG5" s="117"/>
      <c r="CH5" s="117">
        <f>SUM(BX5:CG5)</f>
        <v>21</v>
      </c>
      <c r="CI5" s="404"/>
      <c r="CJ5" s="117">
        <v>4</v>
      </c>
      <c r="CK5" s="117"/>
      <c r="CL5" s="117">
        <v>3</v>
      </c>
      <c r="CM5" s="117"/>
      <c r="CN5" s="117">
        <v>4</v>
      </c>
      <c r="CO5" s="117"/>
      <c r="CP5" s="117">
        <v>5</v>
      </c>
      <c r="CQ5" s="117"/>
      <c r="CR5" s="115">
        <v>3</v>
      </c>
      <c r="CS5" s="116"/>
      <c r="CT5" s="117">
        <v>5</v>
      </c>
      <c r="CU5" s="116"/>
      <c r="CV5" s="117">
        <v>1</v>
      </c>
      <c r="CW5" s="116"/>
      <c r="CX5" s="117"/>
      <c r="CY5" s="116"/>
      <c r="CZ5" s="117">
        <f>SUM(CJ5:CY5)</f>
        <v>25</v>
      </c>
      <c r="DA5" s="117"/>
      <c r="DB5" s="117">
        <f>CZ5+CH5</f>
        <v>46</v>
      </c>
      <c r="DC5" s="117">
        <f>DB5+BU5+AN5</f>
        <v>147</v>
      </c>
      <c r="DD5" s="117"/>
      <c r="DE5" s="117"/>
      <c r="DF5" s="117"/>
      <c r="DG5" s="117"/>
      <c r="DH5" s="117"/>
      <c r="DI5" s="117"/>
      <c r="DJ5" s="117"/>
      <c r="DK5" s="117"/>
      <c r="DL5" s="116"/>
    </row>
    <row r="6" spans="1:116" ht="15.75">
      <c r="A6" s="7">
        <v>1</v>
      </c>
      <c r="B6" s="17" t="s">
        <v>779</v>
      </c>
      <c r="C6" s="37" t="s">
        <v>851</v>
      </c>
      <c r="D6" s="28">
        <v>33689</v>
      </c>
      <c r="E6" s="7" t="s">
        <v>529</v>
      </c>
      <c r="F6" s="11" t="s">
        <v>83</v>
      </c>
      <c r="G6" s="12" t="s">
        <v>67</v>
      </c>
      <c r="H6" s="12"/>
      <c r="I6" s="12"/>
      <c r="J6" s="12"/>
      <c r="K6" s="12"/>
      <c r="L6" s="210">
        <v>6</v>
      </c>
      <c r="M6" s="210"/>
      <c r="N6" s="210">
        <v>7</v>
      </c>
      <c r="O6" s="210"/>
      <c r="P6" s="210">
        <v>7</v>
      </c>
      <c r="Q6" s="210"/>
      <c r="R6" s="210">
        <v>6</v>
      </c>
      <c r="S6" s="210"/>
      <c r="T6" s="210">
        <v>5</v>
      </c>
      <c r="U6" s="210"/>
      <c r="V6" s="210">
        <f aca="true" t="shared" si="0" ref="V6:V37">T6*T$5+R6*R$5+P6*P$5+N6*N$5+L6*L$5</f>
        <v>163</v>
      </c>
      <c r="W6" s="167">
        <f aca="true" t="shared" si="1" ref="W6:W37">V6/V$5</f>
        <v>6.269230769230769</v>
      </c>
      <c r="X6" s="329">
        <v>6</v>
      </c>
      <c r="Y6" s="329"/>
      <c r="Z6" s="329">
        <v>8</v>
      </c>
      <c r="AA6" s="329"/>
      <c r="AB6" s="329">
        <v>6</v>
      </c>
      <c r="AC6" s="329">
        <v>4</v>
      </c>
      <c r="AD6" s="329">
        <v>7</v>
      </c>
      <c r="AE6" s="329"/>
      <c r="AF6" s="329">
        <v>5</v>
      </c>
      <c r="AG6" s="329"/>
      <c r="AH6" s="329">
        <v>6</v>
      </c>
      <c r="AI6" s="329"/>
      <c r="AJ6" s="329">
        <v>6</v>
      </c>
      <c r="AK6" s="329"/>
      <c r="AL6" s="329">
        <f aca="true" t="shared" si="2" ref="AL6:AL37">AJ6*AJ$5+AH6*AH$5+AF6*AF$5+AD6*AD$5+AB6*AB$5+Z6*Z$5+X6*X$5</f>
        <v>155</v>
      </c>
      <c r="AM6" s="174">
        <f aca="true" t="shared" si="3" ref="AM6:AM37">AL6/AL$5</f>
        <v>6.2</v>
      </c>
      <c r="AN6" s="174">
        <f aca="true" t="shared" si="4" ref="AN6:AN37">(AL6+V6)/AN$5</f>
        <v>6.235294117647059</v>
      </c>
      <c r="AO6" s="78" t="s">
        <v>1299</v>
      </c>
      <c r="AP6" s="78" t="s">
        <v>1298</v>
      </c>
      <c r="AQ6" s="78">
        <v>6</v>
      </c>
      <c r="AR6" s="78"/>
      <c r="AS6" s="78">
        <v>7</v>
      </c>
      <c r="AT6" s="78"/>
      <c r="AU6" s="78">
        <v>7</v>
      </c>
      <c r="AV6" s="78"/>
      <c r="AW6" s="78">
        <v>5</v>
      </c>
      <c r="AX6" s="78"/>
      <c r="AY6" s="78">
        <v>7</v>
      </c>
      <c r="AZ6" s="78"/>
      <c r="BA6" s="78">
        <v>6</v>
      </c>
      <c r="BB6" s="78"/>
      <c r="BC6" s="78">
        <v>5</v>
      </c>
      <c r="BD6" s="78"/>
      <c r="BE6" s="78">
        <v>6</v>
      </c>
      <c r="BF6" s="78"/>
      <c r="BG6" s="78">
        <f aca="true" t="shared" si="5" ref="BG6:BG37">BE6*BE$5+BC6*BC$5+BA6*BA$5+AY6*AY$5+AW6*AW$5+AU6*AU$5+AS6*AS$5+AQ6*AQ$5</f>
        <v>170</v>
      </c>
      <c r="BH6" s="219">
        <f aca="true" t="shared" si="6" ref="BH6:BH37">BG6/BG$5</f>
        <v>6.071428571428571</v>
      </c>
      <c r="BI6" s="78">
        <v>7</v>
      </c>
      <c r="BJ6" s="78"/>
      <c r="BK6" s="78">
        <v>7</v>
      </c>
      <c r="BL6" s="78"/>
      <c r="BM6" s="78">
        <v>6</v>
      </c>
      <c r="BN6" s="78"/>
      <c r="BO6" s="78">
        <v>8</v>
      </c>
      <c r="BP6" s="78"/>
      <c r="BQ6" s="78">
        <v>7</v>
      </c>
      <c r="BR6" s="78"/>
      <c r="BS6" s="78">
        <f aca="true" t="shared" si="7" ref="BS6:BS37">BQ6*BQ$5+BO6*BO$5+BM6*BM$5+BK6*BK$5+BI6*BI$5</f>
        <v>156</v>
      </c>
      <c r="BT6" s="219">
        <f aca="true" t="shared" si="8" ref="BT6:BT37">BS6/BT$5</f>
        <v>7.090909090909091</v>
      </c>
      <c r="BU6" s="219">
        <f aca="true" t="shared" si="9" ref="BU6:BU37">(BS6+BG6)/BU$5</f>
        <v>6.52</v>
      </c>
      <c r="BV6" s="219" t="s">
        <v>1299</v>
      </c>
      <c r="BW6" s="219" t="s">
        <v>1298</v>
      </c>
      <c r="BX6" s="78">
        <v>5</v>
      </c>
      <c r="BY6" s="78"/>
      <c r="BZ6" s="78">
        <v>7</v>
      </c>
      <c r="CA6" s="78"/>
      <c r="CB6" s="78">
        <v>7</v>
      </c>
      <c r="CC6" s="78"/>
      <c r="CD6" s="78">
        <v>5</v>
      </c>
      <c r="CE6" s="78"/>
      <c r="CF6" s="78">
        <v>6</v>
      </c>
      <c r="CG6" s="78"/>
      <c r="CH6" s="78">
        <f aca="true" t="shared" si="10" ref="CH6:CH37">CF6*CF$5+CD6*CD$5+CB6*CB$5+BZ6*BZ$5+BX6*BX$5</f>
        <v>125</v>
      </c>
      <c r="CI6" s="219">
        <f aca="true" t="shared" si="11" ref="CI6:CI37">CH6/CH$5</f>
        <v>5.9523809523809526</v>
      </c>
      <c r="CJ6" s="78">
        <v>6</v>
      </c>
      <c r="CK6" s="78"/>
      <c r="CL6" s="78">
        <v>7</v>
      </c>
      <c r="CM6" s="78"/>
      <c r="CN6" s="78">
        <v>6</v>
      </c>
      <c r="CO6" s="78"/>
      <c r="CP6" s="78">
        <v>7</v>
      </c>
      <c r="CQ6" s="108"/>
      <c r="CR6" s="78">
        <v>8</v>
      </c>
      <c r="CS6" s="78"/>
      <c r="CT6" s="78">
        <v>6</v>
      </c>
      <c r="CU6" s="78"/>
      <c r="CV6" s="78">
        <v>8</v>
      </c>
      <c r="CW6" s="78"/>
      <c r="CX6" s="78"/>
      <c r="CY6" s="78"/>
      <c r="CZ6" s="78">
        <f>CX6*CX$5+CV6*CV$5+CT6*CT$5+CR6*CR$5+CP6*CP$5+CN6*CN$5+CL6*CL$5+CJ6*CJ$5</f>
        <v>166</v>
      </c>
      <c r="DA6" s="219">
        <f>CZ6/CZ$5</f>
        <v>6.64</v>
      </c>
      <c r="DB6" s="219">
        <f>(CZ6+CH6)/DB$5</f>
        <v>6.326086956521739</v>
      </c>
      <c r="DC6" s="219">
        <f>(CZ6+CH6+BS6+BG6+AL6+V6)/DC$5</f>
        <v>6.360544217687075</v>
      </c>
      <c r="DD6" s="78"/>
      <c r="DE6" s="78"/>
      <c r="DF6" s="78"/>
      <c r="DG6" s="78"/>
      <c r="DH6" s="78"/>
      <c r="DI6" s="78"/>
      <c r="DJ6" s="78"/>
      <c r="DK6" s="78"/>
      <c r="DL6" s="108"/>
    </row>
    <row r="7" spans="1:116" ht="15.75">
      <c r="A7" s="2">
        <v>2</v>
      </c>
      <c r="B7" s="19" t="s">
        <v>780</v>
      </c>
      <c r="C7" s="39" t="s">
        <v>852</v>
      </c>
      <c r="D7" s="29">
        <v>33736</v>
      </c>
      <c r="E7" s="2" t="s">
        <v>38</v>
      </c>
      <c r="F7" s="13" t="s">
        <v>781</v>
      </c>
      <c r="G7" s="14" t="s">
        <v>67</v>
      </c>
      <c r="H7" s="14"/>
      <c r="I7" s="14"/>
      <c r="J7" s="14"/>
      <c r="K7" s="14"/>
      <c r="L7" s="136">
        <v>5</v>
      </c>
      <c r="M7" s="136"/>
      <c r="N7" s="136">
        <v>5</v>
      </c>
      <c r="O7" s="136"/>
      <c r="P7" s="136">
        <v>6</v>
      </c>
      <c r="Q7" s="136"/>
      <c r="R7" s="136">
        <v>6</v>
      </c>
      <c r="S7" s="136"/>
      <c r="T7" s="136">
        <v>6</v>
      </c>
      <c r="U7" s="136"/>
      <c r="V7" s="136">
        <f t="shared" si="0"/>
        <v>147</v>
      </c>
      <c r="W7" s="171">
        <f t="shared" si="1"/>
        <v>5.653846153846154</v>
      </c>
      <c r="X7" s="145">
        <v>7</v>
      </c>
      <c r="Y7" s="145" t="s">
        <v>1289</v>
      </c>
      <c r="Z7" s="145">
        <v>8</v>
      </c>
      <c r="AA7" s="145"/>
      <c r="AB7" s="145">
        <v>5</v>
      </c>
      <c r="AC7" s="145">
        <v>4</v>
      </c>
      <c r="AD7" s="145">
        <v>5</v>
      </c>
      <c r="AE7" s="145"/>
      <c r="AF7" s="145">
        <v>5</v>
      </c>
      <c r="AG7" s="145"/>
      <c r="AH7" s="145">
        <v>5</v>
      </c>
      <c r="AI7" s="145" t="s">
        <v>1289</v>
      </c>
      <c r="AJ7" s="145">
        <v>6</v>
      </c>
      <c r="AK7" s="145"/>
      <c r="AL7" s="145">
        <f t="shared" si="2"/>
        <v>143</v>
      </c>
      <c r="AM7" s="173">
        <f t="shared" si="3"/>
        <v>5.72</v>
      </c>
      <c r="AN7" s="173">
        <f t="shared" si="4"/>
        <v>5.686274509803922</v>
      </c>
      <c r="AO7" s="79" t="s">
        <v>1297</v>
      </c>
      <c r="AP7" s="79" t="s">
        <v>1298</v>
      </c>
      <c r="AQ7" s="79">
        <v>5</v>
      </c>
      <c r="AR7" s="79">
        <v>4</v>
      </c>
      <c r="AS7" s="79">
        <v>7</v>
      </c>
      <c r="AT7" s="79"/>
      <c r="AU7" s="79">
        <v>5</v>
      </c>
      <c r="AV7" s="79"/>
      <c r="AW7" s="79">
        <v>7</v>
      </c>
      <c r="AX7" s="79"/>
      <c r="AY7" s="79">
        <v>5</v>
      </c>
      <c r="AZ7" s="79">
        <v>3</v>
      </c>
      <c r="BA7" s="79">
        <v>6</v>
      </c>
      <c r="BB7" s="79"/>
      <c r="BC7" s="79">
        <v>5</v>
      </c>
      <c r="BD7" s="79"/>
      <c r="BE7" s="79">
        <v>5</v>
      </c>
      <c r="BF7" s="79"/>
      <c r="BG7" s="79">
        <f t="shared" si="5"/>
        <v>157</v>
      </c>
      <c r="BH7" s="220">
        <f t="shared" si="6"/>
        <v>5.607142857142857</v>
      </c>
      <c r="BI7" s="79">
        <v>7</v>
      </c>
      <c r="BJ7" s="79"/>
      <c r="BK7" s="79">
        <v>5</v>
      </c>
      <c r="BL7" s="79"/>
      <c r="BM7" s="79">
        <v>5</v>
      </c>
      <c r="BN7" s="79">
        <v>4</v>
      </c>
      <c r="BO7" s="79">
        <v>6</v>
      </c>
      <c r="BP7" s="79" t="s">
        <v>1291</v>
      </c>
      <c r="BQ7" s="79">
        <v>5</v>
      </c>
      <c r="BR7" s="79"/>
      <c r="BS7" s="79">
        <f t="shared" si="7"/>
        <v>122</v>
      </c>
      <c r="BT7" s="220">
        <f t="shared" si="8"/>
        <v>5.545454545454546</v>
      </c>
      <c r="BU7" s="220">
        <f t="shared" si="9"/>
        <v>5.58</v>
      </c>
      <c r="BV7" s="220" t="s">
        <v>1297</v>
      </c>
      <c r="BW7" s="220" t="s">
        <v>1298</v>
      </c>
      <c r="BX7" s="79">
        <v>6</v>
      </c>
      <c r="BY7" s="79"/>
      <c r="BZ7" s="79">
        <v>6</v>
      </c>
      <c r="CA7" s="79"/>
      <c r="CB7" s="79">
        <v>5</v>
      </c>
      <c r="CC7" s="79"/>
      <c r="CD7" s="79">
        <v>5</v>
      </c>
      <c r="CE7" s="79">
        <v>3</v>
      </c>
      <c r="CF7" s="79">
        <v>5</v>
      </c>
      <c r="CG7" s="79"/>
      <c r="CH7" s="79">
        <f t="shared" si="10"/>
        <v>114</v>
      </c>
      <c r="CI7" s="220">
        <f t="shared" si="11"/>
        <v>5.428571428571429</v>
      </c>
      <c r="CJ7" s="79">
        <v>5</v>
      </c>
      <c r="CK7" s="79"/>
      <c r="CL7" s="79">
        <v>5</v>
      </c>
      <c r="CM7" s="79"/>
      <c r="CN7" s="79">
        <v>5</v>
      </c>
      <c r="CO7" s="79"/>
      <c r="CP7" s="79">
        <v>6</v>
      </c>
      <c r="CQ7" s="110"/>
      <c r="CR7" s="79">
        <v>6</v>
      </c>
      <c r="CS7" s="79"/>
      <c r="CT7" s="79">
        <v>6</v>
      </c>
      <c r="CU7" s="79">
        <v>4</v>
      </c>
      <c r="CV7" s="79">
        <v>8</v>
      </c>
      <c r="CW7" s="79"/>
      <c r="CX7" s="79"/>
      <c r="CY7" s="79"/>
      <c r="CZ7" s="79">
        <f aca="true" t="shared" si="12" ref="CZ7:CZ62">CX7*CX$5+CV7*CV$5+CT7*CT$5+CR7*CR$5+CP7*CP$5+CN7*CN$5+CL7*CL$5+CJ7*CJ$5</f>
        <v>141</v>
      </c>
      <c r="DA7" s="220">
        <f aca="true" t="shared" si="13" ref="DA7:DA62">CZ7/CZ$5</f>
        <v>5.64</v>
      </c>
      <c r="DB7" s="220">
        <f aca="true" t="shared" si="14" ref="DB7:DB62">(CZ7+CH7)/DB$5</f>
        <v>5.543478260869565</v>
      </c>
      <c r="DC7" s="220">
        <f aca="true" t="shared" si="15" ref="DC7:DC62">(CZ7+CH7+BS7+BG7+AL7+V7)/DC$5</f>
        <v>5.605442176870748</v>
      </c>
      <c r="DD7" s="79"/>
      <c r="DE7" s="79"/>
      <c r="DF7" s="79"/>
      <c r="DG7" s="79"/>
      <c r="DH7" s="79"/>
      <c r="DI7" s="79"/>
      <c r="DJ7" s="79"/>
      <c r="DK7" s="79"/>
      <c r="DL7" s="110"/>
    </row>
    <row r="8" spans="1:116" ht="15.75">
      <c r="A8" s="2">
        <v>3</v>
      </c>
      <c r="B8" s="19" t="s">
        <v>534</v>
      </c>
      <c r="C8" s="39" t="s">
        <v>23</v>
      </c>
      <c r="D8" s="29">
        <v>33257</v>
      </c>
      <c r="E8" s="2" t="s">
        <v>38</v>
      </c>
      <c r="F8" s="13" t="s">
        <v>73</v>
      </c>
      <c r="G8" s="14" t="s">
        <v>67</v>
      </c>
      <c r="H8" s="14">
        <v>7</v>
      </c>
      <c r="I8" s="14"/>
      <c r="J8" s="14"/>
      <c r="K8" s="14"/>
      <c r="L8" s="136">
        <v>5</v>
      </c>
      <c r="M8" s="136"/>
      <c r="N8" s="136">
        <v>6</v>
      </c>
      <c r="O8" s="136"/>
      <c r="P8" s="136">
        <v>6</v>
      </c>
      <c r="Q8" s="136">
        <v>3</v>
      </c>
      <c r="R8" s="136">
        <v>9</v>
      </c>
      <c r="S8" s="136"/>
      <c r="T8" s="136">
        <v>6</v>
      </c>
      <c r="U8" s="136"/>
      <c r="V8" s="136">
        <f t="shared" si="0"/>
        <v>167</v>
      </c>
      <c r="W8" s="171">
        <f t="shared" si="1"/>
        <v>6.423076923076923</v>
      </c>
      <c r="X8" s="145">
        <v>5</v>
      </c>
      <c r="Y8" s="145"/>
      <c r="Z8" s="145">
        <v>5</v>
      </c>
      <c r="AA8" s="145"/>
      <c r="AB8" s="145">
        <v>6</v>
      </c>
      <c r="AC8" s="145" t="s">
        <v>1320</v>
      </c>
      <c r="AD8" s="145">
        <v>7</v>
      </c>
      <c r="AE8" s="145"/>
      <c r="AF8" s="145">
        <v>7</v>
      </c>
      <c r="AG8" s="145" t="s">
        <v>1291</v>
      </c>
      <c r="AH8" s="145">
        <v>5</v>
      </c>
      <c r="AI8" s="145">
        <v>2</v>
      </c>
      <c r="AJ8" s="145">
        <v>6</v>
      </c>
      <c r="AK8" s="145"/>
      <c r="AL8" s="145">
        <f t="shared" si="2"/>
        <v>149</v>
      </c>
      <c r="AM8" s="173">
        <f t="shared" si="3"/>
        <v>5.96</v>
      </c>
      <c r="AN8" s="173">
        <f t="shared" si="4"/>
        <v>6.196078431372549</v>
      </c>
      <c r="AO8" s="79" t="s">
        <v>1297</v>
      </c>
      <c r="AP8" s="79" t="s">
        <v>1298</v>
      </c>
      <c r="AQ8" s="79">
        <v>5</v>
      </c>
      <c r="AR8" s="79"/>
      <c r="AS8" s="79">
        <v>6</v>
      </c>
      <c r="AT8" s="79"/>
      <c r="AU8" s="79">
        <v>5</v>
      </c>
      <c r="AV8" s="79"/>
      <c r="AW8" s="79">
        <v>5</v>
      </c>
      <c r="AX8" s="79"/>
      <c r="AY8" s="79">
        <v>6</v>
      </c>
      <c r="AZ8" s="79"/>
      <c r="BA8" s="79">
        <v>6</v>
      </c>
      <c r="BB8" s="79">
        <v>4</v>
      </c>
      <c r="BC8" s="79">
        <v>6</v>
      </c>
      <c r="BD8" s="79"/>
      <c r="BE8" s="79">
        <v>6</v>
      </c>
      <c r="BF8" s="79" t="s">
        <v>1292</v>
      </c>
      <c r="BG8" s="79">
        <f t="shared" si="5"/>
        <v>156</v>
      </c>
      <c r="BH8" s="220">
        <f t="shared" si="6"/>
        <v>5.571428571428571</v>
      </c>
      <c r="BI8" s="79">
        <v>5</v>
      </c>
      <c r="BJ8" s="79"/>
      <c r="BK8" s="79">
        <v>6</v>
      </c>
      <c r="BL8" s="79"/>
      <c r="BM8" s="79">
        <v>8</v>
      </c>
      <c r="BN8" s="79" t="s">
        <v>1289</v>
      </c>
      <c r="BO8" s="79">
        <v>5</v>
      </c>
      <c r="BP8" s="79" t="s">
        <v>1436</v>
      </c>
      <c r="BQ8" s="79">
        <v>6</v>
      </c>
      <c r="BR8" s="79"/>
      <c r="BS8" s="79">
        <f t="shared" si="7"/>
        <v>131</v>
      </c>
      <c r="BT8" s="220">
        <f t="shared" si="8"/>
        <v>5.954545454545454</v>
      </c>
      <c r="BU8" s="220">
        <f t="shared" si="9"/>
        <v>5.74</v>
      </c>
      <c r="BV8" s="220" t="s">
        <v>1297</v>
      </c>
      <c r="BW8" s="220" t="s">
        <v>1298</v>
      </c>
      <c r="BX8" s="79">
        <v>6</v>
      </c>
      <c r="BY8" s="79"/>
      <c r="BZ8" s="79">
        <v>6</v>
      </c>
      <c r="CA8" s="79"/>
      <c r="CB8" s="79">
        <v>5</v>
      </c>
      <c r="CC8" s="79"/>
      <c r="CD8" s="79">
        <v>6</v>
      </c>
      <c r="CE8" s="79"/>
      <c r="CF8" s="79">
        <v>5</v>
      </c>
      <c r="CG8" s="79"/>
      <c r="CH8" s="79">
        <f t="shared" si="10"/>
        <v>117</v>
      </c>
      <c r="CI8" s="220">
        <f t="shared" si="11"/>
        <v>5.571428571428571</v>
      </c>
      <c r="CJ8" s="79">
        <v>5</v>
      </c>
      <c r="CK8" s="79"/>
      <c r="CL8" s="79">
        <v>8</v>
      </c>
      <c r="CM8" s="79"/>
      <c r="CN8" s="79">
        <v>5</v>
      </c>
      <c r="CO8" s="79"/>
      <c r="CP8" s="79">
        <v>5</v>
      </c>
      <c r="CQ8" s="110"/>
      <c r="CR8" s="79">
        <v>5</v>
      </c>
      <c r="CS8" s="79"/>
      <c r="CT8" s="79">
        <v>6</v>
      </c>
      <c r="CU8" s="79">
        <v>4</v>
      </c>
      <c r="CV8" s="79">
        <v>8</v>
      </c>
      <c r="CW8" s="79"/>
      <c r="CX8" s="79"/>
      <c r="CY8" s="79"/>
      <c r="CZ8" s="79">
        <f t="shared" si="12"/>
        <v>142</v>
      </c>
      <c r="DA8" s="220">
        <f t="shared" si="13"/>
        <v>5.68</v>
      </c>
      <c r="DB8" s="220">
        <f t="shared" si="14"/>
        <v>5.630434782608695</v>
      </c>
      <c r="DC8" s="220">
        <f t="shared" si="15"/>
        <v>5.863945578231292</v>
      </c>
      <c r="DD8" s="79"/>
      <c r="DE8" s="79"/>
      <c r="DF8" s="79"/>
      <c r="DG8" s="79"/>
      <c r="DH8" s="79"/>
      <c r="DI8" s="79"/>
      <c r="DJ8" s="79"/>
      <c r="DK8" s="79"/>
      <c r="DL8" s="110"/>
    </row>
    <row r="9" spans="1:116" ht="15.75">
      <c r="A9" s="2">
        <v>4</v>
      </c>
      <c r="B9" s="19" t="s">
        <v>782</v>
      </c>
      <c r="C9" s="39" t="s">
        <v>23</v>
      </c>
      <c r="D9" s="29">
        <v>33824</v>
      </c>
      <c r="E9" s="2" t="s">
        <v>38</v>
      </c>
      <c r="F9" s="13" t="s">
        <v>83</v>
      </c>
      <c r="G9" s="14" t="s">
        <v>67</v>
      </c>
      <c r="H9" s="14"/>
      <c r="I9" s="14"/>
      <c r="J9" s="14"/>
      <c r="K9" s="14"/>
      <c r="L9" s="136">
        <v>6</v>
      </c>
      <c r="M9" s="136"/>
      <c r="N9" s="136">
        <v>6</v>
      </c>
      <c r="O9" s="136"/>
      <c r="P9" s="136">
        <v>7</v>
      </c>
      <c r="Q9" s="136"/>
      <c r="R9" s="136">
        <v>5</v>
      </c>
      <c r="S9" s="136">
        <v>4</v>
      </c>
      <c r="T9" s="136">
        <v>5</v>
      </c>
      <c r="U9" s="136"/>
      <c r="V9" s="136">
        <f t="shared" si="0"/>
        <v>153</v>
      </c>
      <c r="W9" s="171">
        <f t="shared" si="1"/>
        <v>5.884615384615385</v>
      </c>
      <c r="X9" s="145">
        <v>5</v>
      </c>
      <c r="Y9" s="145">
        <v>4</v>
      </c>
      <c r="Z9" s="145">
        <v>7</v>
      </c>
      <c r="AA9" s="145"/>
      <c r="AB9" s="145">
        <v>6</v>
      </c>
      <c r="AC9" s="145" t="s">
        <v>1291</v>
      </c>
      <c r="AD9" s="145">
        <v>6</v>
      </c>
      <c r="AE9" s="145"/>
      <c r="AF9" s="145">
        <v>5</v>
      </c>
      <c r="AG9" s="145">
        <v>3</v>
      </c>
      <c r="AH9" s="145">
        <v>5</v>
      </c>
      <c r="AI9" s="145"/>
      <c r="AJ9" s="145">
        <v>6</v>
      </c>
      <c r="AK9" s="145"/>
      <c r="AL9" s="145">
        <f t="shared" si="2"/>
        <v>141</v>
      </c>
      <c r="AM9" s="173">
        <f t="shared" si="3"/>
        <v>5.64</v>
      </c>
      <c r="AN9" s="173">
        <f t="shared" si="4"/>
        <v>5.764705882352941</v>
      </c>
      <c r="AO9" s="79" t="s">
        <v>1297</v>
      </c>
      <c r="AP9" s="79" t="s">
        <v>1298</v>
      </c>
      <c r="AQ9" s="79">
        <v>6</v>
      </c>
      <c r="AR9" s="79"/>
      <c r="AS9" s="79">
        <v>6</v>
      </c>
      <c r="AT9" s="79"/>
      <c r="AU9" s="79">
        <v>5</v>
      </c>
      <c r="AV9" s="79"/>
      <c r="AW9" s="79">
        <v>7</v>
      </c>
      <c r="AX9" s="79"/>
      <c r="AY9" s="79">
        <v>6</v>
      </c>
      <c r="AZ9" s="79"/>
      <c r="BA9" s="79">
        <v>9</v>
      </c>
      <c r="BB9" s="79"/>
      <c r="BC9" s="79">
        <v>6</v>
      </c>
      <c r="BD9" s="79"/>
      <c r="BE9" s="79">
        <v>5</v>
      </c>
      <c r="BF9" s="79"/>
      <c r="BG9" s="79">
        <f t="shared" si="5"/>
        <v>174</v>
      </c>
      <c r="BH9" s="220">
        <f t="shared" si="6"/>
        <v>6.214285714285714</v>
      </c>
      <c r="BI9" s="79">
        <v>6</v>
      </c>
      <c r="BJ9" s="79"/>
      <c r="BK9" s="79">
        <v>7</v>
      </c>
      <c r="BL9" s="79">
        <v>4</v>
      </c>
      <c r="BM9" s="79">
        <v>6</v>
      </c>
      <c r="BN9" s="79"/>
      <c r="BO9" s="79">
        <v>7</v>
      </c>
      <c r="BP9" s="79"/>
      <c r="BQ9" s="79">
        <v>7</v>
      </c>
      <c r="BR9" s="79"/>
      <c r="BS9" s="79">
        <f t="shared" si="7"/>
        <v>147</v>
      </c>
      <c r="BT9" s="220">
        <f t="shared" si="8"/>
        <v>6.681818181818182</v>
      </c>
      <c r="BU9" s="220">
        <f t="shared" si="9"/>
        <v>6.42</v>
      </c>
      <c r="BV9" s="220" t="s">
        <v>1299</v>
      </c>
      <c r="BW9" s="220" t="s">
        <v>1298</v>
      </c>
      <c r="BX9" s="79">
        <v>5</v>
      </c>
      <c r="BY9" s="79"/>
      <c r="BZ9" s="79">
        <v>5</v>
      </c>
      <c r="CA9" s="79"/>
      <c r="CB9" s="79">
        <v>6</v>
      </c>
      <c r="CC9" s="79"/>
      <c r="CD9" s="79">
        <v>5</v>
      </c>
      <c r="CE9" s="79">
        <v>4</v>
      </c>
      <c r="CF9" s="79">
        <v>6</v>
      </c>
      <c r="CG9" s="79"/>
      <c r="CH9" s="79">
        <f t="shared" si="10"/>
        <v>114</v>
      </c>
      <c r="CI9" s="220">
        <f t="shared" si="11"/>
        <v>5.428571428571429</v>
      </c>
      <c r="CJ9" s="79">
        <v>5</v>
      </c>
      <c r="CK9" s="79"/>
      <c r="CL9" s="79">
        <v>5</v>
      </c>
      <c r="CM9" s="79"/>
      <c r="CN9" s="79">
        <v>5</v>
      </c>
      <c r="CO9" s="79"/>
      <c r="CP9" s="79">
        <v>5</v>
      </c>
      <c r="CQ9" s="110"/>
      <c r="CR9" s="79">
        <v>5</v>
      </c>
      <c r="CS9" s="79"/>
      <c r="CT9" s="79">
        <v>6</v>
      </c>
      <c r="CU9" s="79"/>
      <c r="CV9" s="79">
        <v>8</v>
      </c>
      <c r="CW9" s="79"/>
      <c r="CX9" s="79"/>
      <c r="CY9" s="79"/>
      <c r="CZ9" s="79">
        <f t="shared" si="12"/>
        <v>133</v>
      </c>
      <c r="DA9" s="220">
        <f t="shared" si="13"/>
        <v>5.32</v>
      </c>
      <c r="DB9" s="220">
        <f t="shared" si="14"/>
        <v>5.369565217391305</v>
      </c>
      <c r="DC9" s="220">
        <f t="shared" si="15"/>
        <v>5.863945578231292</v>
      </c>
      <c r="DD9" s="79"/>
      <c r="DE9" s="79"/>
      <c r="DF9" s="79"/>
      <c r="DG9" s="79"/>
      <c r="DH9" s="79"/>
      <c r="DI9" s="79"/>
      <c r="DJ9" s="79"/>
      <c r="DK9" s="79"/>
      <c r="DL9" s="110"/>
    </row>
    <row r="10" spans="1:116" ht="15.75">
      <c r="A10" s="2">
        <v>5</v>
      </c>
      <c r="B10" s="19" t="s">
        <v>783</v>
      </c>
      <c r="C10" s="39" t="s">
        <v>853</v>
      </c>
      <c r="D10" s="29">
        <v>33949</v>
      </c>
      <c r="E10" s="2" t="s">
        <v>529</v>
      </c>
      <c r="F10" s="13" t="s">
        <v>83</v>
      </c>
      <c r="G10" s="14" t="s">
        <v>67</v>
      </c>
      <c r="H10" s="14"/>
      <c r="I10" s="14"/>
      <c r="J10" s="14"/>
      <c r="K10" s="14"/>
      <c r="L10" s="136">
        <v>5</v>
      </c>
      <c r="M10" s="136">
        <v>4</v>
      </c>
      <c r="N10" s="136">
        <v>6</v>
      </c>
      <c r="O10" s="136"/>
      <c r="P10" s="136">
        <v>5</v>
      </c>
      <c r="Q10" s="136"/>
      <c r="R10" s="136">
        <v>5</v>
      </c>
      <c r="S10" s="136"/>
      <c r="T10" s="136">
        <v>5</v>
      </c>
      <c r="U10" s="136"/>
      <c r="V10" s="136">
        <f t="shared" si="0"/>
        <v>135</v>
      </c>
      <c r="W10" s="171">
        <f t="shared" si="1"/>
        <v>5.1923076923076925</v>
      </c>
      <c r="X10" s="145">
        <v>5</v>
      </c>
      <c r="Y10" s="145"/>
      <c r="Z10" s="145">
        <v>7</v>
      </c>
      <c r="AA10" s="145"/>
      <c r="AB10" s="145">
        <v>5</v>
      </c>
      <c r="AC10" s="145">
        <v>3</v>
      </c>
      <c r="AD10" s="145">
        <v>5</v>
      </c>
      <c r="AE10" s="145"/>
      <c r="AF10" s="145">
        <v>5</v>
      </c>
      <c r="AG10" s="145" t="s">
        <v>1292</v>
      </c>
      <c r="AH10" s="145">
        <v>5</v>
      </c>
      <c r="AI10" s="145"/>
      <c r="AJ10" s="145">
        <v>6</v>
      </c>
      <c r="AK10" s="145"/>
      <c r="AL10" s="145">
        <f t="shared" si="2"/>
        <v>134</v>
      </c>
      <c r="AM10" s="173">
        <f t="shared" si="3"/>
        <v>5.36</v>
      </c>
      <c r="AN10" s="173">
        <f t="shared" si="4"/>
        <v>5.2745098039215685</v>
      </c>
      <c r="AO10" s="79" t="s">
        <v>1297</v>
      </c>
      <c r="AP10" s="79" t="s">
        <v>1298</v>
      </c>
      <c r="AQ10" s="79">
        <v>6</v>
      </c>
      <c r="AR10" s="79"/>
      <c r="AS10" s="79">
        <v>7</v>
      </c>
      <c r="AT10" s="79"/>
      <c r="AU10" s="79">
        <v>5</v>
      </c>
      <c r="AV10" s="79"/>
      <c r="AW10" s="79">
        <v>6</v>
      </c>
      <c r="AX10" s="79"/>
      <c r="AY10" s="79">
        <v>6</v>
      </c>
      <c r="AZ10" s="79"/>
      <c r="BA10" s="79">
        <v>6</v>
      </c>
      <c r="BB10" s="79"/>
      <c r="BC10" s="79">
        <v>6</v>
      </c>
      <c r="BD10" s="79"/>
      <c r="BE10" s="79">
        <v>6</v>
      </c>
      <c r="BF10" s="79"/>
      <c r="BG10" s="79">
        <f t="shared" si="5"/>
        <v>168</v>
      </c>
      <c r="BH10" s="220">
        <f t="shared" si="6"/>
        <v>6</v>
      </c>
      <c r="BI10" s="79">
        <v>7</v>
      </c>
      <c r="BJ10" s="79" t="s">
        <v>1289</v>
      </c>
      <c r="BK10" s="79">
        <v>5</v>
      </c>
      <c r="BL10" s="79"/>
      <c r="BM10" s="79">
        <v>6</v>
      </c>
      <c r="BN10" s="79" t="s">
        <v>1289</v>
      </c>
      <c r="BO10" s="79">
        <v>7</v>
      </c>
      <c r="BP10" s="79">
        <v>4</v>
      </c>
      <c r="BQ10" s="79">
        <v>5</v>
      </c>
      <c r="BR10" s="79"/>
      <c r="BS10" s="79">
        <f t="shared" si="7"/>
        <v>132</v>
      </c>
      <c r="BT10" s="220">
        <f t="shared" si="8"/>
        <v>6</v>
      </c>
      <c r="BU10" s="220">
        <f t="shared" si="9"/>
        <v>6</v>
      </c>
      <c r="BV10" s="220" t="s">
        <v>1297</v>
      </c>
      <c r="BW10" s="220" t="s">
        <v>1298</v>
      </c>
      <c r="BX10" s="79">
        <v>7</v>
      </c>
      <c r="BY10" s="79"/>
      <c r="BZ10" s="79">
        <v>5</v>
      </c>
      <c r="CA10" s="79"/>
      <c r="CB10" s="79">
        <v>6</v>
      </c>
      <c r="CC10" s="79"/>
      <c r="CD10" s="79">
        <v>5</v>
      </c>
      <c r="CE10" s="79"/>
      <c r="CF10" s="79">
        <v>5</v>
      </c>
      <c r="CG10" s="79">
        <v>4</v>
      </c>
      <c r="CH10" s="79">
        <f t="shared" si="10"/>
        <v>122</v>
      </c>
      <c r="CI10" s="220">
        <f t="shared" si="11"/>
        <v>5.809523809523809</v>
      </c>
      <c r="CJ10" s="79">
        <v>7</v>
      </c>
      <c r="CK10" s="79"/>
      <c r="CL10" s="79">
        <v>6</v>
      </c>
      <c r="CM10" s="79"/>
      <c r="CN10" s="79">
        <v>7</v>
      </c>
      <c r="CO10" s="79"/>
      <c r="CP10" s="79">
        <v>7</v>
      </c>
      <c r="CQ10" s="110"/>
      <c r="CR10" s="79">
        <v>8</v>
      </c>
      <c r="CS10" s="79"/>
      <c r="CT10" s="79">
        <v>5</v>
      </c>
      <c r="CU10" s="79"/>
      <c r="CV10" s="79">
        <v>8</v>
      </c>
      <c r="CW10" s="79"/>
      <c r="CX10" s="79"/>
      <c r="CY10" s="79"/>
      <c r="CZ10" s="79">
        <f t="shared" si="12"/>
        <v>166</v>
      </c>
      <c r="DA10" s="220">
        <f t="shared" si="13"/>
        <v>6.64</v>
      </c>
      <c r="DB10" s="220">
        <f t="shared" si="14"/>
        <v>6.260869565217392</v>
      </c>
      <c r="DC10" s="220">
        <f t="shared" si="15"/>
        <v>5.829931972789115</v>
      </c>
      <c r="DD10" s="79"/>
      <c r="DE10" s="79"/>
      <c r="DF10" s="79"/>
      <c r="DG10" s="79"/>
      <c r="DH10" s="79"/>
      <c r="DI10" s="79"/>
      <c r="DJ10" s="79"/>
      <c r="DK10" s="79"/>
      <c r="DL10" s="110"/>
    </row>
    <row r="11" spans="1:116" ht="15.75">
      <c r="A11" s="2">
        <v>6</v>
      </c>
      <c r="B11" s="19" t="s">
        <v>784</v>
      </c>
      <c r="C11" s="39" t="s">
        <v>853</v>
      </c>
      <c r="D11" s="29">
        <v>33914</v>
      </c>
      <c r="E11" s="2" t="s">
        <v>529</v>
      </c>
      <c r="F11" s="13" t="s">
        <v>83</v>
      </c>
      <c r="G11" s="14" t="s">
        <v>67</v>
      </c>
      <c r="H11" s="14"/>
      <c r="I11" s="14"/>
      <c r="J11" s="14"/>
      <c r="K11" s="14"/>
      <c r="L11" s="136">
        <v>7</v>
      </c>
      <c r="M11" s="136" t="s">
        <v>1292</v>
      </c>
      <c r="N11" s="136">
        <v>6</v>
      </c>
      <c r="O11" s="136"/>
      <c r="P11" s="136">
        <v>7</v>
      </c>
      <c r="Q11" s="136"/>
      <c r="R11" s="136">
        <v>5</v>
      </c>
      <c r="S11" s="136"/>
      <c r="T11" s="136">
        <v>6</v>
      </c>
      <c r="U11" s="136"/>
      <c r="V11" s="136">
        <f t="shared" si="0"/>
        <v>162</v>
      </c>
      <c r="W11" s="171">
        <f t="shared" si="1"/>
        <v>6.230769230769231</v>
      </c>
      <c r="X11" s="145">
        <v>6</v>
      </c>
      <c r="Y11" s="145"/>
      <c r="Z11" s="145">
        <v>7</v>
      </c>
      <c r="AA11" s="145"/>
      <c r="AB11" s="145">
        <v>6</v>
      </c>
      <c r="AC11" s="145">
        <v>4</v>
      </c>
      <c r="AD11" s="145">
        <v>5</v>
      </c>
      <c r="AE11" s="145"/>
      <c r="AF11" s="145">
        <v>5</v>
      </c>
      <c r="AG11" s="145"/>
      <c r="AH11" s="145">
        <v>5</v>
      </c>
      <c r="AI11" s="145" t="s">
        <v>1291</v>
      </c>
      <c r="AJ11" s="145">
        <v>6</v>
      </c>
      <c r="AK11" s="145"/>
      <c r="AL11" s="145">
        <f t="shared" si="2"/>
        <v>140</v>
      </c>
      <c r="AM11" s="173">
        <f t="shared" si="3"/>
        <v>5.6</v>
      </c>
      <c r="AN11" s="173">
        <f t="shared" si="4"/>
        <v>5.921568627450981</v>
      </c>
      <c r="AO11" s="79" t="s">
        <v>1297</v>
      </c>
      <c r="AP11" s="79" t="s">
        <v>1298</v>
      </c>
      <c r="AQ11" s="79">
        <v>5</v>
      </c>
      <c r="AR11" s="79"/>
      <c r="AS11" s="79">
        <v>6</v>
      </c>
      <c r="AT11" s="79"/>
      <c r="AU11" s="79">
        <v>5</v>
      </c>
      <c r="AV11" s="79"/>
      <c r="AW11" s="79">
        <v>7</v>
      </c>
      <c r="AX11" s="79"/>
      <c r="AY11" s="79">
        <v>6</v>
      </c>
      <c r="AZ11" s="79"/>
      <c r="BA11" s="79">
        <v>6</v>
      </c>
      <c r="BB11" s="79"/>
      <c r="BC11" s="79">
        <v>6</v>
      </c>
      <c r="BD11" s="79"/>
      <c r="BE11" s="79">
        <v>6</v>
      </c>
      <c r="BF11" s="79"/>
      <c r="BG11" s="79">
        <f t="shared" si="5"/>
        <v>164</v>
      </c>
      <c r="BH11" s="220">
        <f t="shared" si="6"/>
        <v>5.857142857142857</v>
      </c>
      <c r="BI11" s="79">
        <v>6</v>
      </c>
      <c r="BJ11" s="79"/>
      <c r="BK11" s="79">
        <v>5</v>
      </c>
      <c r="BL11" s="79">
        <v>4</v>
      </c>
      <c r="BM11" s="79">
        <v>6</v>
      </c>
      <c r="BN11" s="79" t="s">
        <v>1292</v>
      </c>
      <c r="BO11" s="79">
        <v>6</v>
      </c>
      <c r="BP11" s="79"/>
      <c r="BQ11" s="79">
        <v>6</v>
      </c>
      <c r="BR11" s="79"/>
      <c r="BS11" s="79">
        <f t="shared" si="7"/>
        <v>128</v>
      </c>
      <c r="BT11" s="220">
        <f t="shared" si="8"/>
        <v>5.818181818181818</v>
      </c>
      <c r="BU11" s="220">
        <f t="shared" si="9"/>
        <v>5.84</v>
      </c>
      <c r="BV11" s="220" t="s">
        <v>1297</v>
      </c>
      <c r="BW11" s="220" t="s">
        <v>1298</v>
      </c>
      <c r="BX11" s="79">
        <v>7</v>
      </c>
      <c r="BY11" s="79"/>
      <c r="BZ11" s="79">
        <v>6</v>
      </c>
      <c r="CA11" s="79"/>
      <c r="CB11" s="79">
        <v>5</v>
      </c>
      <c r="CC11" s="79">
        <v>3</v>
      </c>
      <c r="CD11" s="79">
        <v>5</v>
      </c>
      <c r="CE11" s="79">
        <v>3</v>
      </c>
      <c r="CF11" s="79">
        <v>5</v>
      </c>
      <c r="CG11" s="79"/>
      <c r="CH11" s="79">
        <f t="shared" si="10"/>
        <v>120</v>
      </c>
      <c r="CI11" s="220">
        <f t="shared" si="11"/>
        <v>5.714285714285714</v>
      </c>
      <c r="CJ11" s="79">
        <v>6</v>
      </c>
      <c r="CK11" s="79"/>
      <c r="CL11" s="79">
        <v>8</v>
      </c>
      <c r="CM11" s="79"/>
      <c r="CN11" s="79">
        <v>6</v>
      </c>
      <c r="CO11" s="79"/>
      <c r="CP11" s="79">
        <v>5</v>
      </c>
      <c r="CQ11" s="110"/>
      <c r="CR11" s="79">
        <v>6</v>
      </c>
      <c r="CS11" s="79"/>
      <c r="CT11" s="79">
        <v>5</v>
      </c>
      <c r="CU11" s="79"/>
      <c r="CV11" s="79">
        <v>8</v>
      </c>
      <c r="CW11" s="79"/>
      <c r="CX11" s="79"/>
      <c r="CY11" s="79"/>
      <c r="CZ11" s="79">
        <f t="shared" si="12"/>
        <v>148</v>
      </c>
      <c r="DA11" s="220">
        <f t="shared" si="13"/>
        <v>5.92</v>
      </c>
      <c r="DB11" s="220">
        <f t="shared" si="14"/>
        <v>5.826086956521739</v>
      </c>
      <c r="DC11" s="220">
        <f t="shared" si="15"/>
        <v>5.863945578231292</v>
      </c>
      <c r="DD11" s="79"/>
      <c r="DE11" s="79"/>
      <c r="DF11" s="79"/>
      <c r="DG11" s="79"/>
      <c r="DH11" s="79"/>
      <c r="DI11" s="79"/>
      <c r="DJ11" s="79"/>
      <c r="DK11" s="79"/>
      <c r="DL11" s="110"/>
    </row>
    <row r="12" spans="1:116" ht="15.75">
      <c r="A12" s="2">
        <v>7</v>
      </c>
      <c r="B12" s="19" t="s">
        <v>785</v>
      </c>
      <c r="C12" s="39" t="s">
        <v>786</v>
      </c>
      <c r="D12" s="29">
        <v>33673</v>
      </c>
      <c r="E12" s="2" t="s">
        <v>529</v>
      </c>
      <c r="F12" s="13" t="s">
        <v>87</v>
      </c>
      <c r="G12" s="14" t="s">
        <v>67</v>
      </c>
      <c r="H12" s="14"/>
      <c r="I12" s="14"/>
      <c r="J12" s="14"/>
      <c r="K12" s="14"/>
      <c r="L12" s="136">
        <v>5</v>
      </c>
      <c r="M12" s="136">
        <v>4</v>
      </c>
      <c r="N12" s="136">
        <v>5</v>
      </c>
      <c r="O12" s="136"/>
      <c r="P12" s="136">
        <v>6</v>
      </c>
      <c r="Q12" s="136"/>
      <c r="R12" s="136">
        <v>5</v>
      </c>
      <c r="S12" s="136"/>
      <c r="T12" s="136">
        <v>6</v>
      </c>
      <c r="U12" s="136"/>
      <c r="V12" s="136">
        <f t="shared" si="0"/>
        <v>142</v>
      </c>
      <c r="W12" s="171">
        <f t="shared" si="1"/>
        <v>5.461538461538462</v>
      </c>
      <c r="X12" s="145">
        <v>5</v>
      </c>
      <c r="Y12" s="145"/>
      <c r="Z12" s="145">
        <v>6</v>
      </c>
      <c r="AA12" s="145"/>
      <c r="AB12" s="145">
        <v>6</v>
      </c>
      <c r="AC12" s="145">
        <v>3</v>
      </c>
      <c r="AD12" s="145">
        <v>5</v>
      </c>
      <c r="AE12" s="145"/>
      <c r="AF12" s="145">
        <v>5</v>
      </c>
      <c r="AG12" s="145"/>
      <c r="AH12" s="145">
        <v>5</v>
      </c>
      <c r="AI12" s="145" t="s">
        <v>1292</v>
      </c>
      <c r="AJ12" s="145">
        <v>6</v>
      </c>
      <c r="AK12" s="145"/>
      <c r="AL12" s="145">
        <f t="shared" si="2"/>
        <v>134</v>
      </c>
      <c r="AM12" s="173">
        <f t="shared" si="3"/>
        <v>5.36</v>
      </c>
      <c r="AN12" s="173">
        <f t="shared" si="4"/>
        <v>5.411764705882353</v>
      </c>
      <c r="AO12" s="79" t="s">
        <v>1297</v>
      </c>
      <c r="AP12" s="79" t="s">
        <v>1298</v>
      </c>
      <c r="AQ12" s="79">
        <v>6</v>
      </c>
      <c r="AR12" s="79"/>
      <c r="AS12" s="79">
        <v>7</v>
      </c>
      <c r="AT12" s="79"/>
      <c r="AU12" s="79">
        <v>6</v>
      </c>
      <c r="AV12" s="79"/>
      <c r="AW12" s="79">
        <v>7</v>
      </c>
      <c r="AX12" s="79"/>
      <c r="AY12" s="79">
        <v>5</v>
      </c>
      <c r="AZ12" s="79"/>
      <c r="BA12" s="79">
        <v>7</v>
      </c>
      <c r="BB12" s="79"/>
      <c r="BC12" s="79">
        <v>6</v>
      </c>
      <c r="BD12" s="79"/>
      <c r="BE12" s="79">
        <v>6</v>
      </c>
      <c r="BF12" s="79"/>
      <c r="BG12" s="79">
        <f t="shared" si="5"/>
        <v>175</v>
      </c>
      <c r="BH12" s="220">
        <f t="shared" si="6"/>
        <v>6.25</v>
      </c>
      <c r="BI12" s="79">
        <v>8</v>
      </c>
      <c r="BJ12" s="79"/>
      <c r="BK12" s="79">
        <v>5</v>
      </c>
      <c r="BL12" s="79">
        <v>4</v>
      </c>
      <c r="BM12" s="79">
        <v>6</v>
      </c>
      <c r="BN12" s="79"/>
      <c r="BO12" s="79">
        <v>6</v>
      </c>
      <c r="BP12" s="79"/>
      <c r="BQ12" s="79">
        <v>5</v>
      </c>
      <c r="BR12" s="79"/>
      <c r="BS12" s="79">
        <f t="shared" si="7"/>
        <v>129</v>
      </c>
      <c r="BT12" s="220">
        <f t="shared" si="8"/>
        <v>5.863636363636363</v>
      </c>
      <c r="BU12" s="220">
        <f t="shared" si="9"/>
        <v>6.08</v>
      </c>
      <c r="BV12" s="220" t="s">
        <v>1299</v>
      </c>
      <c r="BW12" s="220" t="s">
        <v>1298</v>
      </c>
      <c r="BX12" s="79">
        <v>7</v>
      </c>
      <c r="BY12" s="79"/>
      <c r="BZ12" s="79">
        <v>8</v>
      </c>
      <c r="CA12" s="79"/>
      <c r="CB12" s="79">
        <v>7</v>
      </c>
      <c r="CC12" s="79"/>
      <c r="CD12" s="79">
        <v>7</v>
      </c>
      <c r="CE12" s="79"/>
      <c r="CF12" s="79">
        <v>5</v>
      </c>
      <c r="CG12" s="79"/>
      <c r="CH12" s="79">
        <f t="shared" si="10"/>
        <v>142</v>
      </c>
      <c r="CI12" s="220">
        <f t="shared" si="11"/>
        <v>6.761904761904762</v>
      </c>
      <c r="CJ12" s="79">
        <v>6</v>
      </c>
      <c r="CK12" s="79"/>
      <c r="CL12" s="79">
        <v>6</v>
      </c>
      <c r="CM12" s="79"/>
      <c r="CN12" s="79">
        <v>8</v>
      </c>
      <c r="CO12" s="79"/>
      <c r="CP12" s="79">
        <v>5</v>
      </c>
      <c r="CQ12" s="110"/>
      <c r="CR12" s="79">
        <v>5</v>
      </c>
      <c r="CS12" s="79"/>
      <c r="CT12" s="79">
        <v>6</v>
      </c>
      <c r="CU12" s="79"/>
      <c r="CV12" s="79">
        <v>8</v>
      </c>
      <c r="CW12" s="79"/>
      <c r="CX12" s="79"/>
      <c r="CY12" s="79"/>
      <c r="CZ12" s="79">
        <f t="shared" si="12"/>
        <v>152</v>
      </c>
      <c r="DA12" s="220">
        <f t="shared" si="13"/>
        <v>6.08</v>
      </c>
      <c r="DB12" s="220">
        <f t="shared" si="14"/>
        <v>6.391304347826087</v>
      </c>
      <c r="DC12" s="220">
        <f t="shared" si="15"/>
        <v>5.945578231292517</v>
      </c>
      <c r="DD12" s="79"/>
      <c r="DE12" s="79"/>
      <c r="DF12" s="79"/>
      <c r="DG12" s="79"/>
      <c r="DH12" s="79"/>
      <c r="DI12" s="79"/>
      <c r="DJ12" s="79"/>
      <c r="DK12" s="79"/>
      <c r="DL12" s="110"/>
    </row>
    <row r="13" spans="1:116" ht="15.75">
      <c r="A13" s="2">
        <v>8</v>
      </c>
      <c r="B13" s="19" t="s">
        <v>787</v>
      </c>
      <c r="C13" s="39" t="s">
        <v>788</v>
      </c>
      <c r="D13" s="29">
        <v>33659</v>
      </c>
      <c r="E13" s="2" t="s">
        <v>529</v>
      </c>
      <c r="F13" s="13" t="s">
        <v>390</v>
      </c>
      <c r="G13" s="14" t="s">
        <v>67</v>
      </c>
      <c r="H13" s="14"/>
      <c r="I13" s="14"/>
      <c r="J13" s="14"/>
      <c r="K13" s="14"/>
      <c r="L13" s="136">
        <v>5</v>
      </c>
      <c r="M13" s="136"/>
      <c r="N13" s="136">
        <v>5</v>
      </c>
      <c r="O13" s="136"/>
      <c r="P13" s="136">
        <v>6</v>
      </c>
      <c r="Q13" s="136"/>
      <c r="R13" s="136">
        <v>5</v>
      </c>
      <c r="S13" s="136">
        <v>4</v>
      </c>
      <c r="T13" s="136">
        <v>5</v>
      </c>
      <c r="U13" s="136"/>
      <c r="V13" s="136">
        <f t="shared" si="0"/>
        <v>137</v>
      </c>
      <c r="W13" s="171">
        <f t="shared" si="1"/>
        <v>5.269230769230769</v>
      </c>
      <c r="X13" s="145">
        <v>6</v>
      </c>
      <c r="Y13" s="145"/>
      <c r="Z13" s="145">
        <v>6</v>
      </c>
      <c r="AA13" s="145"/>
      <c r="AB13" s="145">
        <v>5</v>
      </c>
      <c r="AC13" s="145">
        <v>4</v>
      </c>
      <c r="AD13" s="145">
        <v>5</v>
      </c>
      <c r="AE13" s="145">
        <v>4</v>
      </c>
      <c r="AF13" s="145">
        <v>5</v>
      </c>
      <c r="AG13" s="145" t="s">
        <v>1289</v>
      </c>
      <c r="AH13" s="145">
        <v>5</v>
      </c>
      <c r="AI13" s="145">
        <v>3</v>
      </c>
      <c r="AJ13" s="145">
        <v>6</v>
      </c>
      <c r="AK13" s="145"/>
      <c r="AL13" s="145">
        <f t="shared" si="2"/>
        <v>134</v>
      </c>
      <c r="AM13" s="173">
        <f t="shared" si="3"/>
        <v>5.36</v>
      </c>
      <c r="AN13" s="173">
        <f t="shared" si="4"/>
        <v>5.313725490196078</v>
      </c>
      <c r="AO13" s="79" t="s">
        <v>1297</v>
      </c>
      <c r="AP13" s="79" t="s">
        <v>1298</v>
      </c>
      <c r="AQ13" s="79">
        <v>6</v>
      </c>
      <c r="AR13" s="79"/>
      <c r="AS13" s="79">
        <v>7</v>
      </c>
      <c r="AT13" s="79"/>
      <c r="AU13" s="79">
        <v>6</v>
      </c>
      <c r="AV13" s="79">
        <v>4</v>
      </c>
      <c r="AW13" s="79">
        <v>6</v>
      </c>
      <c r="AX13" s="79"/>
      <c r="AY13" s="79">
        <v>5</v>
      </c>
      <c r="AZ13" s="79"/>
      <c r="BA13" s="79">
        <v>5</v>
      </c>
      <c r="BB13" s="79"/>
      <c r="BC13" s="79">
        <v>6</v>
      </c>
      <c r="BD13" s="79"/>
      <c r="BE13" s="79">
        <v>7</v>
      </c>
      <c r="BF13" s="79"/>
      <c r="BG13" s="79">
        <f t="shared" si="5"/>
        <v>169</v>
      </c>
      <c r="BH13" s="220">
        <f t="shared" si="6"/>
        <v>6.035714285714286</v>
      </c>
      <c r="BI13" s="79">
        <v>8</v>
      </c>
      <c r="BJ13" s="79">
        <v>4</v>
      </c>
      <c r="BK13" s="79">
        <v>5</v>
      </c>
      <c r="BL13" s="79">
        <v>3</v>
      </c>
      <c r="BM13" s="79">
        <v>6</v>
      </c>
      <c r="BN13" s="79">
        <v>4</v>
      </c>
      <c r="BO13" s="79">
        <v>5</v>
      </c>
      <c r="BP13" s="79"/>
      <c r="BQ13" s="79">
        <v>6</v>
      </c>
      <c r="BR13" s="79"/>
      <c r="BS13" s="79">
        <f t="shared" si="7"/>
        <v>128</v>
      </c>
      <c r="BT13" s="220">
        <f t="shared" si="8"/>
        <v>5.818181818181818</v>
      </c>
      <c r="BU13" s="220">
        <f t="shared" si="9"/>
        <v>5.94</v>
      </c>
      <c r="BV13" s="220" t="s">
        <v>1297</v>
      </c>
      <c r="BW13" s="220" t="s">
        <v>1298</v>
      </c>
      <c r="BX13" s="79">
        <v>7</v>
      </c>
      <c r="BY13" s="79">
        <v>4</v>
      </c>
      <c r="BZ13" s="79">
        <v>6</v>
      </c>
      <c r="CA13" s="79"/>
      <c r="CB13" s="79">
        <v>5</v>
      </c>
      <c r="CC13" s="79"/>
      <c r="CD13" s="79">
        <v>6</v>
      </c>
      <c r="CE13" s="79"/>
      <c r="CF13" s="79">
        <v>6</v>
      </c>
      <c r="CG13" s="79">
        <v>3</v>
      </c>
      <c r="CH13" s="79">
        <f t="shared" si="10"/>
        <v>127</v>
      </c>
      <c r="CI13" s="220">
        <f t="shared" si="11"/>
        <v>6.0476190476190474</v>
      </c>
      <c r="CJ13" s="79">
        <v>8</v>
      </c>
      <c r="CK13" s="79"/>
      <c r="CL13" s="79">
        <v>8</v>
      </c>
      <c r="CM13" s="79"/>
      <c r="CN13" s="79">
        <v>5</v>
      </c>
      <c r="CO13" s="79"/>
      <c r="CP13" s="79">
        <v>6</v>
      </c>
      <c r="CQ13" s="110"/>
      <c r="CR13" s="79">
        <v>6</v>
      </c>
      <c r="CS13" s="79"/>
      <c r="CT13" s="79">
        <v>6</v>
      </c>
      <c r="CU13" s="79"/>
      <c r="CV13" s="79">
        <v>8</v>
      </c>
      <c r="CW13" s="79"/>
      <c r="CX13" s="79"/>
      <c r="CY13" s="79"/>
      <c r="CZ13" s="79">
        <f t="shared" si="12"/>
        <v>162</v>
      </c>
      <c r="DA13" s="220">
        <f t="shared" si="13"/>
        <v>6.48</v>
      </c>
      <c r="DB13" s="220">
        <f t="shared" si="14"/>
        <v>6.282608695652174</v>
      </c>
      <c r="DC13" s="220">
        <f t="shared" si="15"/>
        <v>5.829931972789115</v>
      </c>
      <c r="DD13" s="79"/>
      <c r="DE13" s="79"/>
      <c r="DF13" s="79"/>
      <c r="DG13" s="79"/>
      <c r="DH13" s="79"/>
      <c r="DI13" s="79"/>
      <c r="DJ13" s="79"/>
      <c r="DK13" s="79"/>
      <c r="DL13" s="110"/>
    </row>
    <row r="14" spans="1:116" ht="15.75">
      <c r="A14" s="2">
        <v>9</v>
      </c>
      <c r="B14" s="19" t="s">
        <v>790</v>
      </c>
      <c r="C14" s="39" t="s">
        <v>791</v>
      </c>
      <c r="D14" s="29">
        <v>33657</v>
      </c>
      <c r="E14" s="2" t="s">
        <v>529</v>
      </c>
      <c r="F14" s="13" t="s">
        <v>72</v>
      </c>
      <c r="G14" s="14" t="s">
        <v>67</v>
      </c>
      <c r="H14" s="14"/>
      <c r="I14" s="14"/>
      <c r="J14" s="14"/>
      <c r="K14" s="14"/>
      <c r="L14" s="136">
        <v>5</v>
      </c>
      <c r="M14" s="136">
        <v>4</v>
      </c>
      <c r="N14" s="136">
        <v>5</v>
      </c>
      <c r="O14" s="136"/>
      <c r="P14" s="136">
        <v>5</v>
      </c>
      <c r="Q14" s="136"/>
      <c r="R14" s="136">
        <v>5</v>
      </c>
      <c r="S14" s="136">
        <v>4</v>
      </c>
      <c r="T14" s="136">
        <v>6</v>
      </c>
      <c r="U14" s="136"/>
      <c r="V14" s="136">
        <f t="shared" si="0"/>
        <v>135</v>
      </c>
      <c r="W14" s="171">
        <f t="shared" si="1"/>
        <v>5.1923076923076925</v>
      </c>
      <c r="X14" s="145">
        <v>5</v>
      </c>
      <c r="Y14" s="145">
        <v>4</v>
      </c>
      <c r="Z14" s="145">
        <v>7</v>
      </c>
      <c r="AA14" s="145"/>
      <c r="AB14" s="145">
        <v>5</v>
      </c>
      <c r="AC14" s="145">
        <v>4</v>
      </c>
      <c r="AD14" s="145">
        <v>5</v>
      </c>
      <c r="AE14" s="145"/>
      <c r="AF14" s="145">
        <v>6</v>
      </c>
      <c r="AG14" s="145"/>
      <c r="AH14" s="145">
        <v>5</v>
      </c>
      <c r="AI14" s="145"/>
      <c r="AJ14" s="145">
        <v>6</v>
      </c>
      <c r="AK14" s="145"/>
      <c r="AL14" s="145">
        <f t="shared" si="2"/>
        <v>139</v>
      </c>
      <c r="AM14" s="173">
        <f t="shared" si="3"/>
        <v>5.56</v>
      </c>
      <c r="AN14" s="173">
        <f t="shared" si="4"/>
        <v>5.372549019607843</v>
      </c>
      <c r="AO14" s="79" t="s">
        <v>1297</v>
      </c>
      <c r="AP14" s="79" t="s">
        <v>1298</v>
      </c>
      <c r="AQ14" s="79">
        <v>6</v>
      </c>
      <c r="AR14" s="79"/>
      <c r="AS14" s="79">
        <v>7</v>
      </c>
      <c r="AT14" s="79"/>
      <c r="AU14" s="79">
        <v>5</v>
      </c>
      <c r="AV14" s="79"/>
      <c r="AW14" s="79">
        <v>6</v>
      </c>
      <c r="AX14" s="79"/>
      <c r="AY14" s="79">
        <v>5</v>
      </c>
      <c r="AZ14" s="79"/>
      <c r="BA14" s="79">
        <v>5</v>
      </c>
      <c r="BB14" s="79"/>
      <c r="BC14" s="79">
        <v>6</v>
      </c>
      <c r="BD14" s="79"/>
      <c r="BE14" s="79">
        <v>8</v>
      </c>
      <c r="BF14" s="79"/>
      <c r="BG14" s="79">
        <f t="shared" si="5"/>
        <v>170</v>
      </c>
      <c r="BH14" s="220">
        <f t="shared" si="6"/>
        <v>6.071428571428571</v>
      </c>
      <c r="BI14" s="79">
        <v>6</v>
      </c>
      <c r="BJ14" s="79"/>
      <c r="BK14" s="79">
        <v>6</v>
      </c>
      <c r="BL14" s="79">
        <v>4</v>
      </c>
      <c r="BM14" s="79">
        <v>5</v>
      </c>
      <c r="BN14" s="79">
        <v>4</v>
      </c>
      <c r="BO14" s="79">
        <v>7</v>
      </c>
      <c r="BP14" s="79">
        <v>4</v>
      </c>
      <c r="BQ14" s="79">
        <v>5</v>
      </c>
      <c r="BR14" s="79"/>
      <c r="BS14" s="79">
        <f t="shared" si="7"/>
        <v>129</v>
      </c>
      <c r="BT14" s="220">
        <f t="shared" si="8"/>
        <v>5.863636363636363</v>
      </c>
      <c r="BU14" s="220">
        <f t="shared" si="9"/>
        <v>5.98</v>
      </c>
      <c r="BV14" s="220" t="s">
        <v>1297</v>
      </c>
      <c r="BW14" s="220" t="s">
        <v>1298</v>
      </c>
      <c r="BX14" s="79">
        <v>7</v>
      </c>
      <c r="BY14" s="79"/>
      <c r="BZ14" s="79">
        <v>6</v>
      </c>
      <c r="CA14" s="79"/>
      <c r="CB14" s="79">
        <v>6</v>
      </c>
      <c r="CC14" s="79"/>
      <c r="CD14" s="79">
        <v>8</v>
      </c>
      <c r="CE14" s="79"/>
      <c r="CF14" s="79">
        <v>6</v>
      </c>
      <c r="CG14" s="79"/>
      <c r="CH14" s="79">
        <f t="shared" si="10"/>
        <v>138</v>
      </c>
      <c r="CI14" s="220">
        <f t="shared" si="11"/>
        <v>6.571428571428571</v>
      </c>
      <c r="CJ14" s="79">
        <v>5</v>
      </c>
      <c r="CK14" s="79"/>
      <c r="CL14" s="79">
        <v>6</v>
      </c>
      <c r="CM14" s="79"/>
      <c r="CN14" s="79">
        <v>7</v>
      </c>
      <c r="CO14" s="79"/>
      <c r="CP14" s="79">
        <v>7</v>
      </c>
      <c r="CQ14" s="110"/>
      <c r="CR14" s="79">
        <v>7</v>
      </c>
      <c r="CS14" s="79">
        <v>4</v>
      </c>
      <c r="CT14" s="79">
        <v>7</v>
      </c>
      <c r="CU14" s="79"/>
      <c r="CV14" s="79">
        <v>8</v>
      </c>
      <c r="CW14" s="79"/>
      <c r="CX14" s="79"/>
      <c r="CY14" s="79"/>
      <c r="CZ14" s="79">
        <f t="shared" si="12"/>
        <v>165</v>
      </c>
      <c r="DA14" s="220">
        <f t="shared" si="13"/>
        <v>6.6</v>
      </c>
      <c r="DB14" s="220">
        <f t="shared" si="14"/>
        <v>6.586956521739131</v>
      </c>
      <c r="DC14" s="220">
        <f t="shared" si="15"/>
        <v>5.959183673469388</v>
      </c>
      <c r="DD14" s="79"/>
      <c r="DE14" s="79"/>
      <c r="DF14" s="79"/>
      <c r="DG14" s="79"/>
      <c r="DH14" s="79"/>
      <c r="DI14" s="79"/>
      <c r="DJ14" s="79"/>
      <c r="DK14" s="79"/>
      <c r="DL14" s="110"/>
    </row>
    <row r="15" spans="1:116" ht="15.75">
      <c r="A15" s="2">
        <v>10</v>
      </c>
      <c r="B15" s="19" t="s">
        <v>787</v>
      </c>
      <c r="C15" s="39" t="s">
        <v>199</v>
      </c>
      <c r="D15" s="29">
        <v>33452</v>
      </c>
      <c r="E15" s="2" t="s">
        <v>529</v>
      </c>
      <c r="F15" s="13" t="s">
        <v>76</v>
      </c>
      <c r="G15" s="14" t="s">
        <v>82</v>
      </c>
      <c r="H15" s="14"/>
      <c r="I15" s="14"/>
      <c r="J15" s="14"/>
      <c r="K15" s="14"/>
      <c r="L15" s="136">
        <v>6</v>
      </c>
      <c r="M15" s="136"/>
      <c r="N15" s="136">
        <v>6</v>
      </c>
      <c r="O15" s="136"/>
      <c r="P15" s="136">
        <v>7</v>
      </c>
      <c r="Q15" s="136"/>
      <c r="R15" s="136">
        <v>6</v>
      </c>
      <c r="S15" s="136"/>
      <c r="T15" s="136">
        <v>8</v>
      </c>
      <c r="U15" s="136"/>
      <c r="V15" s="136">
        <f t="shared" si="0"/>
        <v>173</v>
      </c>
      <c r="W15" s="171">
        <f t="shared" si="1"/>
        <v>6.653846153846154</v>
      </c>
      <c r="X15" s="145">
        <v>7</v>
      </c>
      <c r="Y15" s="145"/>
      <c r="Z15" s="145">
        <v>7</v>
      </c>
      <c r="AA15" s="145"/>
      <c r="AB15" s="145">
        <v>7</v>
      </c>
      <c r="AC15" s="145">
        <v>4</v>
      </c>
      <c r="AD15" s="145">
        <v>7</v>
      </c>
      <c r="AE15" s="145"/>
      <c r="AF15" s="145">
        <v>8</v>
      </c>
      <c r="AG15" s="145"/>
      <c r="AH15" s="145">
        <v>8</v>
      </c>
      <c r="AI15" s="145"/>
      <c r="AJ15" s="145">
        <v>8</v>
      </c>
      <c r="AK15" s="145"/>
      <c r="AL15" s="145">
        <f t="shared" si="2"/>
        <v>187</v>
      </c>
      <c r="AM15" s="173">
        <f t="shared" si="3"/>
        <v>7.48</v>
      </c>
      <c r="AN15" s="173">
        <f t="shared" si="4"/>
        <v>7.0588235294117645</v>
      </c>
      <c r="AO15" s="79" t="s">
        <v>1301</v>
      </c>
      <c r="AP15" s="79" t="s">
        <v>1298</v>
      </c>
      <c r="AQ15" s="79">
        <v>7</v>
      </c>
      <c r="AR15" s="79"/>
      <c r="AS15" s="79">
        <v>7</v>
      </c>
      <c r="AT15" s="79"/>
      <c r="AU15" s="79">
        <v>7</v>
      </c>
      <c r="AV15" s="79"/>
      <c r="AW15" s="79">
        <v>7</v>
      </c>
      <c r="AX15" s="79"/>
      <c r="AY15" s="79">
        <v>7</v>
      </c>
      <c r="AZ15" s="79"/>
      <c r="BA15" s="79">
        <v>5</v>
      </c>
      <c r="BB15" s="79"/>
      <c r="BC15" s="79">
        <v>8</v>
      </c>
      <c r="BD15" s="79"/>
      <c r="BE15" s="79">
        <v>8</v>
      </c>
      <c r="BF15" s="79"/>
      <c r="BG15" s="79">
        <f t="shared" si="5"/>
        <v>197</v>
      </c>
      <c r="BH15" s="220">
        <f t="shared" si="6"/>
        <v>7.035714285714286</v>
      </c>
      <c r="BI15" s="79">
        <v>8</v>
      </c>
      <c r="BJ15" s="79"/>
      <c r="BK15" s="79">
        <v>8</v>
      </c>
      <c r="BL15" s="79"/>
      <c r="BM15" s="79">
        <v>8</v>
      </c>
      <c r="BN15" s="79"/>
      <c r="BO15" s="79">
        <v>5</v>
      </c>
      <c r="BP15" s="79"/>
      <c r="BQ15" s="79">
        <v>5</v>
      </c>
      <c r="BR15" s="79"/>
      <c r="BS15" s="79">
        <f t="shared" si="7"/>
        <v>143</v>
      </c>
      <c r="BT15" s="220">
        <f t="shared" si="8"/>
        <v>6.5</v>
      </c>
      <c r="BU15" s="220">
        <f t="shared" si="9"/>
        <v>6.8</v>
      </c>
      <c r="BV15" s="220" t="s">
        <v>1299</v>
      </c>
      <c r="BW15" s="220" t="s">
        <v>1298</v>
      </c>
      <c r="BX15" s="79">
        <v>8</v>
      </c>
      <c r="BY15" s="79"/>
      <c r="BZ15" s="79">
        <v>8</v>
      </c>
      <c r="CA15" s="79">
        <v>4</v>
      </c>
      <c r="CB15" s="79">
        <v>9</v>
      </c>
      <c r="CC15" s="79"/>
      <c r="CD15" s="79">
        <v>9</v>
      </c>
      <c r="CE15" s="79"/>
      <c r="CF15" s="79">
        <v>7</v>
      </c>
      <c r="CG15" s="79"/>
      <c r="CH15" s="79">
        <f t="shared" si="10"/>
        <v>172</v>
      </c>
      <c r="CI15" s="220">
        <f t="shared" si="11"/>
        <v>8.19047619047619</v>
      </c>
      <c r="CJ15" s="79">
        <v>9</v>
      </c>
      <c r="CK15" s="79"/>
      <c r="CL15" s="79">
        <v>9</v>
      </c>
      <c r="CM15" s="79"/>
      <c r="CN15" s="79">
        <v>8</v>
      </c>
      <c r="CO15" s="79"/>
      <c r="CP15" s="79">
        <v>8</v>
      </c>
      <c r="CQ15" s="110"/>
      <c r="CR15" s="79">
        <v>9</v>
      </c>
      <c r="CS15" s="79"/>
      <c r="CT15" s="79">
        <v>8</v>
      </c>
      <c r="CU15" s="79"/>
      <c r="CV15" s="79">
        <v>8</v>
      </c>
      <c r="CW15" s="79"/>
      <c r="CX15" s="79"/>
      <c r="CY15" s="79"/>
      <c r="CZ15" s="79">
        <f t="shared" si="12"/>
        <v>210</v>
      </c>
      <c r="DA15" s="220">
        <f t="shared" si="13"/>
        <v>8.4</v>
      </c>
      <c r="DB15" s="220">
        <f t="shared" si="14"/>
        <v>8.304347826086957</v>
      </c>
      <c r="DC15" s="220">
        <f t="shared" si="15"/>
        <v>7.360544217687075</v>
      </c>
      <c r="DD15" s="79"/>
      <c r="DE15" s="79"/>
      <c r="DF15" s="79"/>
      <c r="DG15" s="79"/>
      <c r="DH15" s="79"/>
      <c r="DI15" s="79"/>
      <c r="DJ15" s="79"/>
      <c r="DK15" s="79"/>
      <c r="DL15" s="110"/>
    </row>
    <row r="16" spans="1:116" ht="15.75">
      <c r="A16" s="2">
        <v>11</v>
      </c>
      <c r="B16" s="19" t="s">
        <v>792</v>
      </c>
      <c r="C16" s="39" t="s">
        <v>793</v>
      </c>
      <c r="D16" s="29">
        <v>33720</v>
      </c>
      <c r="E16" s="2" t="s">
        <v>529</v>
      </c>
      <c r="F16" s="13" t="s">
        <v>87</v>
      </c>
      <c r="G16" s="14" t="s">
        <v>67</v>
      </c>
      <c r="H16" s="14"/>
      <c r="I16" s="14"/>
      <c r="J16" s="14"/>
      <c r="K16" s="14"/>
      <c r="L16" s="136">
        <v>7</v>
      </c>
      <c r="M16" s="136"/>
      <c r="N16" s="136">
        <v>5</v>
      </c>
      <c r="O16" s="136"/>
      <c r="P16" s="136">
        <v>6</v>
      </c>
      <c r="Q16" s="136"/>
      <c r="R16" s="136">
        <v>6</v>
      </c>
      <c r="S16" s="136"/>
      <c r="T16" s="136">
        <v>6</v>
      </c>
      <c r="U16" s="136"/>
      <c r="V16" s="136">
        <f t="shared" si="0"/>
        <v>155</v>
      </c>
      <c r="W16" s="171">
        <f t="shared" si="1"/>
        <v>5.961538461538462</v>
      </c>
      <c r="X16" s="145">
        <v>7</v>
      </c>
      <c r="Y16" s="145"/>
      <c r="Z16" s="145">
        <v>6</v>
      </c>
      <c r="AA16" s="145"/>
      <c r="AB16" s="145">
        <v>5</v>
      </c>
      <c r="AC16" s="145"/>
      <c r="AD16" s="145">
        <v>5</v>
      </c>
      <c r="AE16" s="145"/>
      <c r="AF16" s="145">
        <v>6</v>
      </c>
      <c r="AG16" s="145"/>
      <c r="AH16" s="145">
        <v>5</v>
      </c>
      <c r="AI16" s="145"/>
      <c r="AJ16" s="145">
        <v>6</v>
      </c>
      <c r="AK16" s="145"/>
      <c r="AL16" s="145">
        <f t="shared" si="2"/>
        <v>142</v>
      </c>
      <c r="AM16" s="173">
        <f t="shared" si="3"/>
        <v>5.68</v>
      </c>
      <c r="AN16" s="173">
        <f t="shared" si="4"/>
        <v>5.823529411764706</v>
      </c>
      <c r="AO16" s="79" t="s">
        <v>1297</v>
      </c>
      <c r="AP16" s="79" t="s">
        <v>1298</v>
      </c>
      <c r="AQ16" s="79">
        <v>7</v>
      </c>
      <c r="AR16" s="79"/>
      <c r="AS16" s="79">
        <v>7</v>
      </c>
      <c r="AT16" s="79"/>
      <c r="AU16" s="79">
        <v>5</v>
      </c>
      <c r="AV16" s="79"/>
      <c r="AW16" s="79">
        <v>6</v>
      </c>
      <c r="AX16" s="79"/>
      <c r="AY16" s="79">
        <v>5</v>
      </c>
      <c r="AZ16" s="79"/>
      <c r="BA16" s="79">
        <v>6</v>
      </c>
      <c r="BB16" s="79"/>
      <c r="BC16" s="79">
        <v>6</v>
      </c>
      <c r="BD16" s="79"/>
      <c r="BE16" s="79">
        <v>7</v>
      </c>
      <c r="BF16" s="79"/>
      <c r="BG16" s="79">
        <f t="shared" si="5"/>
        <v>174</v>
      </c>
      <c r="BH16" s="220">
        <f t="shared" si="6"/>
        <v>6.214285714285714</v>
      </c>
      <c r="BI16" s="79">
        <v>8</v>
      </c>
      <c r="BJ16" s="79"/>
      <c r="BK16" s="79">
        <v>5</v>
      </c>
      <c r="BL16" s="79"/>
      <c r="BM16" s="79">
        <v>5</v>
      </c>
      <c r="BN16" s="79"/>
      <c r="BO16" s="79">
        <v>7</v>
      </c>
      <c r="BP16" s="79"/>
      <c r="BQ16" s="79">
        <v>5</v>
      </c>
      <c r="BR16" s="79"/>
      <c r="BS16" s="79">
        <f t="shared" si="7"/>
        <v>131</v>
      </c>
      <c r="BT16" s="220">
        <f t="shared" si="8"/>
        <v>5.954545454545454</v>
      </c>
      <c r="BU16" s="220">
        <f t="shared" si="9"/>
        <v>6.1</v>
      </c>
      <c r="BV16" s="220" t="s">
        <v>1299</v>
      </c>
      <c r="BW16" s="220" t="s">
        <v>1298</v>
      </c>
      <c r="BX16" s="79">
        <v>5</v>
      </c>
      <c r="BY16" s="79"/>
      <c r="BZ16" s="79">
        <v>6</v>
      </c>
      <c r="CA16" s="79"/>
      <c r="CB16" s="79">
        <v>5</v>
      </c>
      <c r="CC16" s="79"/>
      <c r="CD16" s="79">
        <v>8</v>
      </c>
      <c r="CE16" s="79"/>
      <c r="CF16" s="79">
        <v>6</v>
      </c>
      <c r="CG16" s="79"/>
      <c r="CH16" s="79">
        <f t="shared" si="10"/>
        <v>121</v>
      </c>
      <c r="CI16" s="220">
        <f t="shared" si="11"/>
        <v>5.761904761904762</v>
      </c>
      <c r="CJ16" s="79">
        <v>7</v>
      </c>
      <c r="CK16" s="79"/>
      <c r="CL16" s="79">
        <v>8</v>
      </c>
      <c r="CM16" s="79"/>
      <c r="CN16" s="79">
        <v>7</v>
      </c>
      <c r="CO16" s="79"/>
      <c r="CP16" s="79">
        <v>7</v>
      </c>
      <c r="CQ16" s="110"/>
      <c r="CR16" s="79">
        <v>7</v>
      </c>
      <c r="CS16" s="79"/>
      <c r="CT16" s="79">
        <v>5</v>
      </c>
      <c r="CU16" s="79"/>
      <c r="CV16" s="79">
        <v>8</v>
      </c>
      <c r="CW16" s="79"/>
      <c r="CX16" s="79"/>
      <c r="CY16" s="79"/>
      <c r="CZ16" s="79">
        <f t="shared" si="12"/>
        <v>169</v>
      </c>
      <c r="DA16" s="220">
        <f t="shared" si="13"/>
        <v>6.76</v>
      </c>
      <c r="DB16" s="220">
        <f t="shared" si="14"/>
        <v>6.304347826086956</v>
      </c>
      <c r="DC16" s="220">
        <f t="shared" si="15"/>
        <v>6.068027210884353</v>
      </c>
      <c r="DD16" s="79"/>
      <c r="DE16" s="79"/>
      <c r="DF16" s="79"/>
      <c r="DG16" s="79"/>
      <c r="DH16" s="79"/>
      <c r="DI16" s="79"/>
      <c r="DJ16" s="79"/>
      <c r="DK16" s="79"/>
      <c r="DL16" s="110"/>
    </row>
    <row r="17" spans="1:116" ht="15.75">
      <c r="A17" s="2">
        <v>12</v>
      </c>
      <c r="B17" s="19" t="s">
        <v>794</v>
      </c>
      <c r="C17" s="39" t="s">
        <v>793</v>
      </c>
      <c r="D17" s="29">
        <v>33649</v>
      </c>
      <c r="E17" s="2" t="s">
        <v>529</v>
      </c>
      <c r="F17" s="13" t="s">
        <v>85</v>
      </c>
      <c r="G17" s="14" t="s">
        <v>67</v>
      </c>
      <c r="H17" s="14"/>
      <c r="I17" s="14"/>
      <c r="J17" s="14"/>
      <c r="K17" s="14"/>
      <c r="L17" s="136">
        <v>6</v>
      </c>
      <c r="M17" s="136"/>
      <c r="N17" s="136">
        <v>5</v>
      </c>
      <c r="O17" s="136"/>
      <c r="P17" s="136">
        <v>6</v>
      </c>
      <c r="Q17" s="136"/>
      <c r="R17" s="136">
        <v>7</v>
      </c>
      <c r="S17" s="136"/>
      <c r="T17" s="136">
        <v>6</v>
      </c>
      <c r="U17" s="136"/>
      <c r="V17" s="136">
        <f t="shared" si="0"/>
        <v>156</v>
      </c>
      <c r="W17" s="171">
        <f t="shared" si="1"/>
        <v>6</v>
      </c>
      <c r="X17" s="145">
        <v>8</v>
      </c>
      <c r="Y17" s="145"/>
      <c r="Z17" s="145">
        <v>6</v>
      </c>
      <c r="AA17" s="145"/>
      <c r="AB17" s="145">
        <v>5</v>
      </c>
      <c r="AC17" s="145"/>
      <c r="AD17" s="145">
        <v>5</v>
      </c>
      <c r="AE17" s="145"/>
      <c r="AF17" s="145">
        <v>6</v>
      </c>
      <c r="AG17" s="145"/>
      <c r="AH17" s="145">
        <v>5</v>
      </c>
      <c r="AI17" s="145"/>
      <c r="AJ17" s="145">
        <v>6</v>
      </c>
      <c r="AK17" s="145"/>
      <c r="AL17" s="145">
        <f t="shared" si="2"/>
        <v>145</v>
      </c>
      <c r="AM17" s="173">
        <f t="shared" si="3"/>
        <v>5.8</v>
      </c>
      <c r="AN17" s="173">
        <f t="shared" si="4"/>
        <v>5.901960784313726</v>
      </c>
      <c r="AO17" s="79" t="s">
        <v>1297</v>
      </c>
      <c r="AP17" s="79" t="s">
        <v>1298</v>
      </c>
      <c r="AQ17" s="79">
        <v>7</v>
      </c>
      <c r="AR17" s="79"/>
      <c r="AS17" s="79">
        <v>7</v>
      </c>
      <c r="AT17" s="79"/>
      <c r="AU17" s="79">
        <v>5</v>
      </c>
      <c r="AV17" s="79"/>
      <c r="AW17" s="79">
        <v>6</v>
      </c>
      <c r="AX17" s="79"/>
      <c r="AY17" s="79">
        <v>6</v>
      </c>
      <c r="AZ17" s="79"/>
      <c r="BA17" s="79">
        <v>8</v>
      </c>
      <c r="BB17" s="79"/>
      <c r="BC17" s="79">
        <v>6</v>
      </c>
      <c r="BD17" s="79"/>
      <c r="BE17" s="79">
        <v>8</v>
      </c>
      <c r="BF17" s="79"/>
      <c r="BG17" s="79">
        <f t="shared" si="5"/>
        <v>187</v>
      </c>
      <c r="BH17" s="220">
        <f t="shared" si="6"/>
        <v>6.678571428571429</v>
      </c>
      <c r="BI17" s="79">
        <v>7</v>
      </c>
      <c r="BJ17" s="79"/>
      <c r="BK17" s="79">
        <v>5</v>
      </c>
      <c r="BL17" s="79">
        <v>4</v>
      </c>
      <c r="BM17" s="79">
        <v>7</v>
      </c>
      <c r="BN17" s="79">
        <v>4</v>
      </c>
      <c r="BO17" s="79">
        <v>7</v>
      </c>
      <c r="BP17" s="79"/>
      <c r="BQ17" s="79">
        <v>7</v>
      </c>
      <c r="BR17" s="79"/>
      <c r="BS17" s="79">
        <f t="shared" si="7"/>
        <v>146</v>
      </c>
      <c r="BT17" s="220">
        <f t="shared" si="8"/>
        <v>6.636363636363637</v>
      </c>
      <c r="BU17" s="220">
        <f t="shared" si="9"/>
        <v>6.66</v>
      </c>
      <c r="BV17" s="220" t="s">
        <v>1299</v>
      </c>
      <c r="BW17" s="220" t="s">
        <v>1298</v>
      </c>
      <c r="BX17" s="79">
        <v>7</v>
      </c>
      <c r="BY17" s="79"/>
      <c r="BZ17" s="79">
        <v>7</v>
      </c>
      <c r="CA17" s="79"/>
      <c r="CB17" s="79">
        <v>5</v>
      </c>
      <c r="CC17" s="79"/>
      <c r="CD17" s="79">
        <v>5</v>
      </c>
      <c r="CE17" s="79"/>
      <c r="CF17" s="79">
        <v>6</v>
      </c>
      <c r="CG17" s="79"/>
      <c r="CH17" s="79">
        <f t="shared" si="10"/>
        <v>127</v>
      </c>
      <c r="CI17" s="220">
        <f t="shared" si="11"/>
        <v>6.0476190476190474</v>
      </c>
      <c r="CJ17" s="79">
        <v>8</v>
      </c>
      <c r="CK17" s="79"/>
      <c r="CL17" s="79">
        <v>8</v>
      </c>
      <c r="CM17" s="79"/>
      <c r="CN17" s="79">
        <v>8</v>
      </c>
      <c r="CO17" s="79"/>
      <c r="CP17" s="79">
        <v>7</v>
      </c>
      <c r="CQ17" s="110"/>
      <c r="CR17" s="79">
        <v>7</v>
      </c>
      <c r="CS17" s="79"/>
      <c r="CT17" s="79">
        <v>6</v>
      </c>
      <c r="CU17" s="79"/>
      <c r="CV17" s="79">
        <v>8</v>
      </c>
      <c r="CW17" s="79"/>
      <c r="CX17" s="79"/>
      <c r="CY17" s="79"/>
      <c r="CZ17" s="79">
        <f t="shared" si="12"/>
        <v>182</v>
      </c>
      <c r="DA17" s="220">
        <f t="shared" si="13"/>
        <v>7.28</v>
      </c>
      <c r="DB17" s="220">
        <f t="shared" si="14"/>
        <v>6.717391304347826</v>
      </c>
      <c r="DC17" s="220">
        <f t="shared" si="15"/>
        <v>6.414965986394558</v>
      </c>
      <c r="DD17" s="79"/>
      <c r="DE17" s="79"/>
      <c r="DF17" s="79"/>
      <c r="DG17" s="79"/>
      <c r="DH17" s="79"/>
      <c r="DI17" s="79"/>
      <c r="DJ17" s="79"/>
      <c r="DK17" s="79"/>
      <c r="DL17" s="110"/>
    </row>
    <row r="18" spans="1:116" ht="15.75">
      <c r="A18" s="2">
        <v>13</v>
      </c>
      <c r="B18" s="19" t="s">
        <v>795</v>
      </c>
      <c r="C18" s="39" t="s">
        <v>793</v>
      </c>
      <c r="D18" s="29">
        <v>33843</v>
      </c>
      <c r="E18" s="2" t="s">
        <v>529</v>
      </c>
      <c r="F18" s="13" t="s">
        <v>85</v>
      </c>
      <c r="G18" s="14" t="s">
        <v>67</v>
      </c>
      <c r="H18" s="14"/>
      <c r="I18" s="14"/>
      <c r="J18" s="14"/>
      <c r="K18" s="14"/>
      <c r="L18" s="136">
        <v>6</v>
      </c>
      <c r="M18" s="136"/>
      <c r="N18" s="136">
        <v>5</v>
      </c>
      <c r="O18" s="136"/>
      <c r="P18" s="136">
        <v>6</v>
      </c>
      <c r="Q18" s="136"/>
      <c r="R18" s="136">
        <v>8</v>
      </c>
      <c r="S18" s="136"/>
      <c r="T18" s="136">
        <v>6</v>
      </c>
      <c r="U18" s="136"/>
      <c r="V18" s="136">
        <f t="shared" si="0"/>
        <v>161</v>
      </c>
      <c r="W18" s="171">
        <f t="shared" si="1"/>
        <v>6.1923076923076925</v>
      </c>
      <c r="X18" s="145">
        <v>6</v>
      </c>
      <c r="Y18" s="145"/>
      <c r="Z18" s="145">
        <v>7</v>
      </c>
      <c r="AA18" s="145"/>
      <c r="AB18" s="145">
        <v>5</v>
      </c>
      <c r="AC18" s="145"/>
      <c r="AD18" s="145">
        <v>5</v>
      </c>
      <c r="AE18" s="145"/>
      <c r="AF18" s="145">
        <v>7</v>
      </c>
      <c r="AG18" s="145"/>
      <c r="AH18" s="145">
        <v>9</v>
      </c>
      <c r="AI18" s="145"/>
      <c r="AJ18" s="145">
        <v>6</v>
      </c>
      <c r="AK18" s="145"/>
      <c r="AL18" s="145">
        <f t="shared" si="2"/>
        <v>163</v>
      </c>
      <c r="AM18" s="173">
        <f t="shared" si="3"/>
        <v>6.52</v>
      </c>
      <c r="AN18" s="173">
        <f t="shared" si="4"/>
        <v>6.352941176470588</v>
      </c>
      <c r="AO18" s="79" t="s">
        <v>1299</v>
      </c>
      <c r="AP18" s="79" t="s">
        <v>1298</v>
      </c>
      <c r="AQ18" s="79">
        <v>7</v>
      </c>
      <c r="AR18" s="79"/>
      <c r="AS18" s="79">
        <v>8</v>
      </c>
      <c r="AT18" s="79"/>
      <c r="AU18" s="79">
        <v>7</v>
      </c>
      <c r="AV18" s="79"/>
      <c r="AW18" s="79">
        <v>7</v>
      </c>
      <c r="AX18" s="79"/>
      <c r="AY18" s="79">
        <v>8</v>
      </c>
      <c r="AZ18" s="79"/>
      <c r="BA18" s="79">
        <v>7</v>
      </c>
      <c r="BB18" s="79"/>
      <c r="BC18" s="79">
        <v>7</v>
      </c>
      <c r="BD18" s="79"/>
      <c r="BE18" s="79">
        <v>8</v>
      </c>
      <c r="BF18" s="79"/>
      <c r="BG18" s="79">
        <f t="shared" si="5"/>
        <v>206</v>
      </c>
      <c r="BH18" s="220">
        <f t="shared" si="6"/>
        <v>7.357142857142857</v>
      </c>
      <c r="BI18" s="79">
        <v>7</v>
      </c>
      <c r="BJ18" s="79"/>
      <c r="BK18" s="79">
        <v>8</v>
      </c>
      <c r="BL18" s="79"/>
      <c r="BM18" s="79">
        <v>6</v>
      </c>
      <c r="BN18" s="79"/>
      <c r="BO18" s="79">
        <v>7</v>
      </c>
      <c r="BP18" s="79"/>
      <c r="BQ18" s="79">
        <v>8</v>
      </c>
      <c r="BR18" s="79"/>
      <c r="BS18" s="79">
        <f t="shared" si="7"/>
        <v>159</v>
      </c>
      <c r="BT18" s="220">
        <f t="shared" si="8"/>
        <v>7.2272727272727275</v>
      </c>
      <c r="BU18" s="220">
        <f t="shared" si="9"/>
        <v>7.3</v>
      </c>
      <c r="BV18" s="220" t="s">
        <v>1301</v>
      </c>
      <c r="BW18" s="220" t="s">
        <v>1298</v>
      </c>
      <c r="BX18" s="79">
        <v>8</v>
      </c>
      <c r="BY18" s="79"/>
      <c r="BZ18" s="79">
        <v>7</v>
      </c>
      <c r="CA18" s="79"/>
      <c r="CB18" s="79">
        <v>8</v>
      </c>
      <c r="CC18" s="79"/>
      <c r="CD18" s="79">
        <v>9</v>
      </c>
      <c r="CE18" s="79"/>
      <c r="CF18" s="79">
        <v>7</v>
      </c>
      <c r="CG18" s="79"/>
      <c r="CH18" s="79">
        <f t="shared" si="10"/>
        <v>164</v>
      </c>
      <c r="CI18" s="220">
        <f t="shared" si="11"/>
        <v>7.809523809523809</v>
      </c>
      <c r="CJ18" s="79">
        <v>9</v>
      </c>
      <c r="CK18" s="79"/>
      <c r="CL18" s="79">
        <v>8</v>
      </c>
      <c r="CM18" s="79"/>
      <c r="CN18" s="79">
        <v>8</v>
      </c>
      <c r="CO18" s="79"/>
      <c r="CP18" s="79">
        <v>9</v>
      </c>
      <c r="CQ18" s="110"/>
      <c r="CR18" s="79">
        <v>9</v>
      </c>
      <c r="CS18" s="79"/>
      <c r="CT18" s="79">
        <v>7</v>
      </c>
      <c r="CU18" s="79"/>
      <c r="CV18" s="79">
        <v>8</v>
      </c>
      <c r="CW18" s="79"/>
      <c r="CX18" s="79"/>
      <c r="CY18" s="79"/>
      <c r="CZ18" s="79">
        <f t="shared" si="12"/>
        <v>207</v>
      </c>
      <c r="DA18" s="220">
        <f t="shared" si="13"/>
        <v>8.28</v>
      </c>
      <c r="DB18" s="220">
        <f t="shared" si="14"/>
        <v>8.065217391304348</v>
      </c>
      <c r="DC18" s="220">
        <f t="shared" si="15"/>
        <v>7.210884353741497</v>
      </c>
      <c r="DD18" s="79"/>
      <c r="DE18" s="79"/>
      <c r="DF18" s="79"/>
      <c r="DG18" s="79"/>
      <c r="DH18" s="79"/>
      <c r="DI18" s="79"/>
      <c r="DJ18" s="79"/>
      <c r="DK18" s="79"/>
      <c r="DL18" s="110"/>
    </row>
    <row r="19" spans="1:116" ht="15.75">
      <c r="A19" s="2">
        <v>14</v>
      </c>
      <c r="B19" s="19" t="s">
        <v>799</v>
      </c>
      <c r="C19" s="39" t="s">
        <v>303</v>
      </c>
      <c r="D19" s="29">
        <v>33807</v>
      </c>
      <c r="E19" s="2" t="s">
        <v>529</v>
      </c>
      <c r="F19" s="13" t="s">
        <v>121</v>
      </c>
      <c r="G19" s="14" t="s">
        <v>102</v>
      </c>
      <c r="H19" s="14"/>
      <c r="I19" s="14"/>
      <c r="J19" s="14"/>
      <c r="K19" s="14"/>
      <c r="L19" s="136">
        <v>5</v>
      </c>
      <c r="M19" s="136"/>
      <c r="N19" s="136">
        <v>5</v>
      </c>
      <c r="O19" s="136"/>
      <c r="P19" s="136">
        <v>7</v>
      </c>
      <c r="Q19" s="136"/>
      <c r="R19" s="136">
        <v>5</v>
      </c>
      <c r="S19" s="136"/>
      <c r="T19" s="136">
        <v>6</v>
      </c>
      <c r="U19" s="136"/>
      <c r="V19" s="136">
        <f t="shared" si="0"/>
        <v>149</v>
      </c>
      <c r="W19" s="171">
        <f t="shared" si="1"/>
        <v>5.730769230769231</v>
      </c>
      <c r="X19" s="145">
        <v>5</v>
      </c>
      <c r="Y19" s="145"/>
      <c r="Z19" s="145">
        <v>7</v>
      </c>
      <c r="AA19" s="145"/>
      <c r="AB19" s="145">
        <v>5</v>
      </c>
      <c r="AC19" s="145"/>
      <c r="AD19" s="145">
        <v>5</v>
      </c>
      <c r="AE19" s="145"/>
      <c r="AF19" s="145">
        <v>6</v>
      </c>
      <c r="AG19" s="145"/>
      <c r="AH19" s="145">
        <v>6</v>
      </c>
      <c r="AI19" s="145" t="s">
        <v>1229</v>
      </c>
      <c r="AJ19" s="145">
        <v>6</v>
      </c>
      <c r="AK19" s="145"/>
      <c r="AL19" s="145">
        <f t="shared" si="2"/>
        <v>143</v>
      </c>
      <c r="AM19" s="173">
        <f t="shared" si="3"/>
        <v>5.72</v>
      </c>
      <c r="AN19" s="173">
        <f t="shared" si="4"/>
        <v>5.7254901960784315</v>
      </c>
      <c r="AO19" s="79" t="s">
        <v>1297</v>
      </c>
      <c r="AP19" s="79" t="s">
        <v>1298</v>
      </c>
      <c r="AQ19" s="79">
        <v>5</v>
      </c>
      <c r="AR19" s="79"/>
      <c r="AS19" s="79">
        <v>7</v>
      </c>
      <c r="AT19" s="79"/>
      <c r="AU19" s="79">
        <v>6</v>
      </c>
      <c r="AV19" s="79"/>
      <c r="AW19" s="79">
        <v>6</v>
      </c>
      <c r="AX19" s="79"/>
      <c r="AY19" s="79">
        <v>8</v>
      </c>
      <c r="AZ19" s="79"/>
      <c r="BA19" s="79">
        <v>5</v>
      </c>
      <c r="BB19" s="79"/>
      <c r="BC19" s="79">
        <v>6</v>
      </c>
      <c r="BD19" s="79"/>
      <c r="BE19" s="79">
        <v>7</v>
      </c>
      <c r="BF19" s="79"/>
      <c r="BG19" s="79">
        <f t="shared" si="5"/>
        <v>173</v>
      </c>
      <c r="BH19" s="220">
        <f t="shared" si="6"/>
        <v>6.178571428571429</v>
      </c>
      <c r="BI19" s="79">
        <v>8</v>
      </c>
      <c r="BJ19" s="79"/>
      <c r="BK19" s="79">
        <v>6</v>
      </c>
      <c r="BL19" s="79" t="s">
        <v>1292</v>
      </c>
      <c r="BM19" s="79">
        <v>5</v>
      </c>
      <c r="BN19" s="79">
        <v>4</v>
      </c>
      <c r="BO19" s="79">
        <v>5</v>
      </c>
      <c r="BP19" s="79"/>
      <c r="BQ19" s="79">
        <v>5</v>
      </c>
      <c r="BR19" s="79"/>
      <c r="BS19" s="79">
        <f t="shared" si="7"/>
        <v>123</v>
      </c>
      <c r="BT19" s="220">
        <f t="shared" si="8"/>
        <v>5.590909090909091</v>
      </c>
      <c r="BU19" s="220">
        <f t="shared" si="9"/>
        <v>5.92</v>
      </c>
      <c r="BV19" s="220" t="s">
        <v>1297</v>
      </c>
      <c r="BW19" s="220" t="s">
        <v>1298</v>
      </c>
      <c r="BX19" s="79">
        <v>6</v>
      </c>
      <c r="BY19" s="79"/>
      <c r="BZ19" s="79">
        <v>5</v>
      </c>
      <c r="CA19" s="79">
        <v>4</v>
      </c>
      <c r="CB19" s="79">
        <v>6</v>
      </c>
      <c r="CC19" s="79"/>
      <c r="CD19" s="79">
        <v>5</v>
      </c>
      <c r="CE19" s="79"/>
      <c r="CF19" s="79">
        <v>6</v>
      </c>
      <c r="CG19" s="79" t="s">
        <v>1292</v>
      </c>
      <c r="CH19" s="79">
        <f t="shared" si="10"/>
        <v>120</v>
      </c>
      <c r="CI19" s="220">
        <f t="shared" si="11"/>
        <v>5.714285714285714</v>
      </c>
      <c r="CJ19" s="79">
        <v>5</v>
      </c>
      <c r="CK19" s="79"/>
      <c r="CL19" s="79">
        <v>8</v>
      </c>
      <c r="CM19" s="79"/>
      <c r="CN19" s="79">
        <v>9</v>
      </c>
      <c r="CO19" s="79"/>
      <c r="CP19" s="79">
        <v>6</v>
      </c>
      <c r="CQ19" s="110"/>
      <c r="CR19" s="79">
        <v>6</v>
      </c>
      <c r="CS19" s="79"/>
      <c r="CT19" s="79">
        <v>5</v>
      </c>
      <c r="CU19" s="79"/>
      <c r="CV19" s="79">
        <v>8</v>
      </c>
      <c r="CW19" s="79"/>
      <c r="CX19" s="79"/>
      <c r="CY19" s="79"/>
      <c r="CZ19" s="79">
        <f t="shared" si="12"/>
        <v>161</v>
      </c>
      <c r="DA19" s="220">
        <f t="shared" si="13"/>
        <v>6.44</v>
      </c>
      <c r="DB19" s="220">
        <f t="shared" si="14"/>
        <v>6.108695652173913</v>
      </c>
      <c r="DC19" s="220">
        <f t="shared" si="15"/>
        <v>5.91156462585034</v>
      </c>
      <c r="DD19" s="79"/>
      <c r="DE19" s="79"/>
      <c r="DF19" s="79"/>
      <c r="DG19" s="79"/>
      <c r="DH19" s="79"/>
      <c r="DI19" s="79"/>
      <c r="DJ19" s="79"/>
      <c r="DK19" s="79"/>
      <c r="DL19" s="110"/>
    </row>
    <row r="20" spans="1:116" ht="15.75">
      <c r="A20" s="2">
        <v>15</v>
      </c>
      <c r="B20" s="19" t="s">
        <v>802</v>
      </c>
      <c r="C20" s="39" t="s">
        <v>607</v>
      </c>
      <c r="D20" s="29">
        <v>33967</v>
      </c>
      <c r="E20" s="2" t="s">
        <v>529</v>
      </c>
      <c r="F20" s="13" t="s">
        <v>79</v>
      </c>
      <c r="G20" s="14" t="s">
        <v>67</v>
      </c>
      <c r="H20" s="14"/>
      <c r="I20" s="14"/>
      <c r="J20" s="14"/>
      <c r="K20" s="14"/>
      <c r="L20" s="136">
        <v>5</v>
      </c>
      <c r="M20" s="136"/>
      <c r="N20" s="136">
        <v>5</v>
      </c>
      <c r="O20" s="136"/>
      <c r="P20" s="136">
        <v>7</v>
      </c>
      <c r="Q20" s="136"/>
      <c r="R20" s="136">
        <v>5</v>
      </c>
      <c r="S20" s="136"/>
      <c r="T20" s="136">
        <v>6</v>
      </c>
      <c r="U20" s="136"/>
      <c r="V20" s="136">
        <f t="shared" si="0"/>
        <v>149</v>
      </c>
      <c r="W20" s="171">
        <f t="shared" si="1"/>
        <v>5.730769230769231</v>
      </c>
      <c r="X20" s="145">
        <v>6</v>
      </c>
      <c r="Y20" s="145"/>
      <c r="Z20" s="145">
        <v>6</v>
      </c>
      <c r="AA20" s="145"/>
      <c r="AB20" s="145">
        <v>5</v>
      </c>
      <c r="AC20" s="145"/>
      <c r="AD20" s="145">
        <v>5</v>
      </c>
      <c r="AE20" s="145"/>
      <c r="AF20" s="145">
        <v>6</v>
      </c>
      <c r="AG20" s="145"/>
      <c r="AH20" s="145">
        <v>5</v>
      </c>
      <c r="AI20" s="145"/>
      <c r="AJ20" s="145">
        <v>6</v>
      </c>
      <c r="AK20" s="145"/>
      <c r="AL20" s="145">
        <f t="shared" si="2"/>
        <v>139</v>
      </c>
      <c r="AM20" s="173">
        <f t="shared" si="3"/>
        <v>5.56</v>
      </c>
      <c r="AN20" s="173">
        <f t="shared" si="4"/>
        <v>5.647058823529412</v>
      </c>
      <c r="AO20" s="79" t="s">
        <v>1297</v>
      </c>
      <c r="AP20" s="79" t="s">
        <v>1298</v>
      </c>
      <c r="AQ20" s="79">
        <v>6</v>
      </c>
      <c r="AR20" s="79"/>
      <c r="AS20" s="79">
        <v>7</v>
      </c>
      <c r="AT20" s="79"/>
      <c r="AU20" s="79">
        <v>7</v>
      </c>
      <c r="AV20" s="79"/>
      <c r="AW20" s="79">
        <v>6</v>
      </c>
      <c r="AX20" s="79"/>
      <c r="AY20" s="79">
        <v>6</v>
      </c>
      <c r="AZ20" s="79"/>
      <c r="BA20" s="79">
        <v>6</v>
      </c>
      <c r="BB20" s="79"/>
      <c r="BC20" s="79">
        <v>6</v>
      </c>
      <c r="BD20" s="79"/>
      <c r="BE20" s="79">
        <v>6</v>
      </c>
      <c r="BF20" s="79"/>
      <c r="BG20" s="79">
        <f t="shared" si="5"/>
        <v>174</v>
      </c>
      <c r="BH20" s="220">
        <f t="shared" si="6"/>
        <v>6.214285714285714</v>
      </c>
      <c r="BI20" s="79">
        <v>6</v>
      </c>
      <c r="BJ20" s="79"/>
      <c r="BK20" s="79">
        <v>5</v>
      </c>
      <c r="BL20" s="79">
        <v>3</v>
      </c>
      <c r="BM20" s="79">
        <v>6</v>
      </c>
      <c r="BN20" s="79"/>
      <c r="BO20" s="79">
        <v>5</v>
      </c>
      <c r="BP20" s="79"/>
      <c r="BQ20" s="79">
        <v>6</v>
      </c>
      <c r="BR20" s="79"/>
      <c r="BS20" s="79">
        <f t="shared" si="7"/>
        <v>122</v>
      </c>
      <c r="BT20" s="220">
        <f t="shared" si="8"/>
        <v>5.545454545454546</v>
      </c>
      <c r="BU20" s="220">
        <f t="shared" si="9"/>
        <v>5.92</v>
      </c>
      <c r="BV20" s="220" t="s">
        <v>1297</v>
      </c>
      <c r="BW20" s="220" t="s">
        <v>1298</v>
      </c>
      <c r="BX20" s="79">
        <v>6</v>
      </c>
      <c r="BY20" s="79">
        <v>4</v>
      </c>
      <c r="BZ20" s="79">
        <v>6</v>
      </c>
      <c r="CA20" s="79"/>
      <c r="CB20" s="79">
        <v>8</v>
      </c>
      <c r="CC20" s="79"/>
      <c r="CD20" s="79">
        <v>5</v>
      </c>
      <c r="CE20" s="79"/>
      <c r="CF20" s="79">
        <v>7</v>
      </c>
      <c r="CG20" s="79">
        <v>4</v>
      </c>
      <c r="CH20" s="79">
        <f t="shared" si="10"/>
        <v>137</v>
      </c>
      <c r="CI20" s="220">
        <f t="shared" si="11"/>
        <v>6.523809523809524</v>
      </c>
      <c r="CJ20" s="79">
        <v>7</v>
      </c>
      <c r="CK20" s="79"/>
      <c r="CL20" s="79">
        <v>8</v>
      </c>
      <c r="CM20" s="79"/>
      <c r="CN20" s="79">
        <v>8</v>
      </c>
      <c r="CO20" s="79"/>
      <c r="CP20" s="79">
        <v>8</v>
      </c>
      <c r="CQ20" s="110"/>
      <c r="CR20" s="79">
        <v>7</v>
      </c>
      <c r="CS20" s="79"/>
      <c r="CT20" s="79">
        <v>7</v>
      </c>
      <c r="CU20" s="79">
        <v>4</v>
      </c>
      <c r="CV20" s="79">
        <v>8</v>
      </c>
      <c r="CW20" s="79"/>
      <c r="CX20" s="79"/>
      <c r="CY20" s="79"/>
      <c r="CZ20" s="79">
        <f t="shared" si="12"/>
        <v>188</v>
      </c>
      <c r="DA20" s="220">
        <f t="shared" si="13"/>
        <v>7.52</v>
      </c>
      <c r="DB20" s="220">
        <f t="shared" si="14"/>
        <v>7.065217391304348</v>
      </c>
      <c r="DC20" s="220">
        <f t="shared" si="15"/>
        <v>6.183673469387755</v>
      </c>
      <c r="DD20" s="79"/>
      <c r="DE20" s="79"/>
      <c r="DF20" s="79"/>
      <c r="DG20" s="79"/>
      <c r="DH20" s="79"/>
      <c r="DI20" s="79"/>
      <c r="DJ20" s="79"/>
      <c r="DK20" s="79"/>
      <c r="DL20" s="110"/>
    </row>
    <row r="21" spans="1:116" ht="15.75">
      <c r="A21" s="2">
        <v>16</v>
      </c>
      <c r="B21" s="19" t="s">
        <v>550</v>
      </c>
      <c r="C21" s="39" t="s">
        <v>607</v>
      </c>
      <c r="D21" s="29">
        <v>33946</v>
      </c>
      <c r="E21" s="2" t="s">
        <v>529</v>
      </c>
      <c r="F21" s="13" t="s">
        <v>72</v>
      </c>
      <c r="G21" s="14" t="s">
        <v>67</v>
      </c>
      <c r="H21" s="14"/>
      <c r="I21" s="14"/>
      <c r="J21" s="14"/>
      <c r="K21" s="14"/>
      <c r="L21" s="136">
        <v>5</v>
      </c>
      <c r="M21" s="136"/>
      <c r="N21" s="136">
        <v>5</v>
      </c>
      <c r="O21" s="136"/>
      <c r="P21" s="136">
        <v>5</v>
      </c>
      <c r="Q21" s="136"/>
      <c r="R21" s="136">
        <v>6</v>
      </c>
      <c r="S21" s="136"/>
      <c r="T21" s="136">
        <v>6</v>
      </c>
      <c r="U21" s="136"/>
      <c r="V21" s="136">
        <f t="shared" si="0"/>
        <v>140</v>
      </c>
      <c r="W21" s="171">
        <f t="shared" si="1"/>
        <v>5.384615384615385</v>
      </c>
      <c r="X21" s="145">
        <v>7</v>
      </c>
      <c r="Y21" s="145"/>
      <c r="Z21" s="145">
        <v>7</v>
      </c>
      <c r="AA21" s="145"/>
      <c r="AB21" s="145">
        <v>6</v>
      </c>
      <c r="AC21" s="145"/>
      <c r="AD21" s="145">
        <v>5</v>
      </c>
      <c r="AE21" s="145"/>
      <c r="AF21" s="145">
        <v>7</v>
      </c>
      <c r="AG21" s="145"/>
      <c r="AH21" s="145">
        <v>6</v>
      </c>
      <c r="AI21" s="145" t="s">
        <v>1292</v>
      </c>
      <c r="AJ21" s="145">
        <v>6</v>
      </c>
      <c r="AK21" s="145"/>
      <c r="AL21" s="145">
        <f t="shared" si="2"/>
        <v>157</v>
      </c>
      <c r="AM21" s="173">
        <f t="shared" si="3"/>
        <v>6.28</v>
      </c>
      <c r="AN21" s="173">
        <f t="shared" si="4"/>
        <v>5.823529411764706</v>
      </c>
      <c r="AO21" s="79" t="s">
        <v>1297</v>
      </c>
      <c r="AP21" s="79" t="s">
        <v>1298</v>
      </c>
      <c r="AQ21" s="79">
        <v>6</v>
      </c>
      <c r="AR21" s="79"/>
      <c r="AS21" s="79">
        <v>7</v>
      </c>
      <c r="AT21" s="79"/>
      <c r="AU21" s="79">
        <v>6</v>
      </c>
      <c r="AV21" s="79"/>
      <c r="AW21" s="79">
        <v>6</v>
      </c>
      <c r="AX21" s="79"/>
      <c r="AY21" s="79">
        <v>5</v>
      </c>
      <c r="AZ21" s="79"/>
      <c r="BA21" s="79">
        <v>7</v>
      </c>
      <c r="BB21" s="79"/>
      <c r="BC21" s="79">
        <v>6</v>
      </c>
      <c r="BD21" s="79"/>
      <c r="BE21" s="79">
        <v>7</v>
      </c>
      <c r="BF21" s="79"/>
      <c r="BG21" s="79">
        <f t="shared" si="5"/>
        <v>175</v>
      </c>
      <c r="BH21" s="220">
        <f t="shared" si="6"/>
        <v>6.25</v>
      </c>
      <c r="BI21" s="79">
        <v>7</v>
      </c>
      <c r="BJ21" s="79"/>
      <c r="BK21" s="79">
        <v>5</v>
      </c>
      <c r="BL21" s="79"/>
      <c r="BM21" s="79">
        <v>6</v>
      </c>
      <c r="BN21" s="79">
        <v>4</v>
      </c>
      <c r="BO21" s="79">
        <v>6</v>
      </c>
      <c r="BP21" s="79"/>
      <c r="BQ21" s="79">
        <v>5</v>
      </c>
      <c r="BR21" s="79"/>
      <c r="BS21" s="79">
        <f t="shared" si="7"/>
        <v>126</v>
      </c>
      <c r="BT21" s="220">
        <f t="shared" si="8"/>
        <v>5.7272727272727275</v>
      </c>
      <c r="BU21" s="220">
        <f t="shared" si="9"/>
        <v>6.02</v>
      </c>
      <c r="BV21" s="220" t="s">
        <v>1299</v>
      </c>
      <c r="BW21" s="220" t="s">
        <v>1298</v>
      </c>
      <c r="BX21" s="79">
        <v>5</v>
      </c>
      <c r="BY21" s="79"/>
      <c r="BZ21" s="79">
        <v>7</v>
      </c>
      <c r="CA21" s="79"/>
      <c r="CB21" s="79">
        <v>5</v>
      </c>
      <c r="CC21" s="79"/>
      <c r="CD21" s="79">
        <v>5</v>
      </c>
      <c r="CE21" s="79"/>
      <c r="CF21" s="79">
        <v>6</v>
      </c>
      <c r="CG21" s="79" t="s">
        <v>1292</v>
      </c>
      <c r="CH21" s="79">
        <f t="shared" si="10"/>
        <v>115</v>
      </c>
      <c r="CI21" s="220">
        <f t="shared" si="11"/>
        <v>5.476190476190476</v>
      </c>
      <c r="CJ21" s="79">
        <v>7</v>
      </c>
      <c r="CK21" s="79"/>
      <c r="CL21" s="79">
        <v>8</v>
      </c>
      <c r="CM21" s="79"/>
      <c r="CN21" s="79">
        <v>5</v>
      </c>
      <c r="CO21" s="79">
        <v>4</v>
      </c>
      <c r="CP21" s="79">
        <v>6</v>
      </c>
      <c r="CQ21" s="110">
        <v>4</v>
      </c>
      <c r="CR21" s="79">
        <v>6</v>
      </c>
      <c r="CS21" s="79"/>
      <c r="CT21" s="79">
        <v>5</v>
      </c>
      <c r="CU21" s="79"/>
      <c r="CV21" s="79">
        <v>8</v>
      </c>
      <c r="CW21" s="79"/>
      <c r="CX21" s="79"/>
      <c r="CY21" s="79"/>
      <c r="CZ21" s="79">
        <f t="shared" si="12"/>
        <v>153</v>
      </c>
      <c r="DA21" s="220">
        <f t="shared" si="13"/>
        <v>6.12</v>
      </c>
      <c r="DB21" s="220">
        <f t="shared" si="14"/>
        <v>5.826086956521739</v>
      </c>
      <c r="DC21" s="220">
        <f t="shared" si="15"/>
        <v>5.891156462585034</v>
      </c>
      <c r="DD21" s="79"/>
      <c r="DE21" s="79"/>
      <c r="DF21" s="79"/>
      <c r="DG21" s="79"/>
      <c r="DH21" s="79"/>
      <c r="DI21" s="79"/>
      <c r="DJ21" s="79"/>
      <c r="DK21" s="79"/>
      <c r="DL21" s="110"/>
    </row>
    <row r="22" spans="1:116" s="331" customFormat="1" ht="15.75">
      <c r="A22" s="2">
        <v>17</v>
      </c>
      <c r="B22" s="19" t="s">
        <v>660</v>
      </c>
      <c r="C22" s="39" t="s">
        <v>438</v>
      </c>
      <c r="D22" s="29">
        <v>33573</v>
      </c>
      <c r="E22" s="2" t="s">
        <v>529</v>
      </c>
      <c r="F22" s="13" t="s">
        <v>804</v>
      </c>
      <c r="G22" s="14" t="s">
        <v>133</v>
      </c>
      <c r="H22" s="14"/>
      <c r="I22" s="14"/>
      <c r="J22" s="14"/>
      <c r="K22" s="14"/>
      <c r="L22" s="136">
        <v>6</v>
      </c>
      <c r="M22" s="136"/>
      <c r="N22" s="136">
        <v>5</v>
      </c>
      <c r="O22" s="136"/>
      <c r="P22" s="136">
        <v>6</v>
      </c>
      <c r="Q22" s="136"/>
      <c r="R22" s="136">
        <v>5</v>
      </c>
      <c r="S22" s="136"/>
      <c r="T22" s="136">
        <v>5</v>
      </c>
      <c r="U22" s="136"/>
      <c r="V22" s="136">
        <f t="shared" si="0"/>
        <v>141</v>
      </c>
      <c r="W22" s="171">
        <f t="shared" si="1"/>
        <v>5.423076923076923</v>
      </c>
      <c r="X22" s="145">
        <v>5</v>
      </c>
      <c r="Y22" s="145"/>
      <c r="Z22" s="145">
        <v>7</v>
      </c>
      <c r="AA22" s="145"/>
      <c r="AB22" s="145">
        <v>5</v>
      </c>
      <c r="AC22" s="145"/>
      <c r="AD22" s="145">
        <v>5</v>
      </c>
      <c r="AE22" s="145"/>
      <c r="AF22" s="145">
        <v>5</v>
      </c>
      <c r="AG22" s="145"/>
      <c r="AH22" s="145">
        <v>5</v>
      </c>
      <c r="AI22" s="145"/>
      <c r="AJ22" s="145">
        <v>8</v>
      </c>
      <c r="AK22" s="145"/>
      <c r="AL22" s="145">
        <f t="shared" si="2"/>
        <v>140</v>
      </c>
      <c r="AM22" s="173">
        <f t="shared" si="3"/>
        <v>5.6</v>
      </c>
      <c r="AN22" s="173">
        <f t="shared" si="4"/>
        <v>5.509803921568627</v>
      </c>
      <c r="AO22" s="79" t="s">
        <v>1297</v>
      </c>
      <c r="AP22" s="79" t="s">
        <v>1298</v>
      </c>
      <c r="AQ22" s="79">
        <v>7</v>
      </c>
      <c r="AR22" s="79"/>
      <c r="AS22" s="79">
        <v>7</v>
      </c>
      <c r="AT22" s="79"/>
      <c r="AU22" s="79">
        <v>7</v>
      </c>
      <c r="AV22" s="79"/>
      <c r="AW22" s="79">
        <v>6</v>
      </c>
      <c r="AX22" s="79"/>
      <c r="AY22" s="79">
        <v>8</v>
      </c>
      <c r="AZ22" s="79"/>
      <c r="BA22" s="79">
        <v>6</v>
      </c>
      <c r="BB22" s="79"/>
      <c r="BC22" s="79">
        <v>6</v>
      </c>
      <c r="BD22" s="79"/>
      <c r="BE22" s="79">
        <v>7</v>
      </c>
      <c r="BF22" s="79"/>
      <c r="BG22" s="79">
        <f t="shared" si="5"/>
        <v>189</v>
      </c>
      <c r="BH22" s="220">
        <f t="shared" si="6"/>
        <v>6.75</v>
      </c>
      <c r="BI22" s="79">
        <v>7</v>
      </c>
      <c r="BJ22" s="79"/>
      <c r="BK22" s="79">
        <v>5</v>
      </c>
      <c r="BL22" s="79"/>
      <c r="BM22" s="79">
        <v>5</v>
      </c>
      <c r="BN22" s="79"/>
      <c r="BO22" s="79">
        <v>7</v>
      </c>
      <c r="BP22" s="79"/>
      <c r="BQ22" s="79">
        <v>5</v>
      </c>
      <c r="BR22" s="79"/>
      <c r="BS22" s="79">
        <f t="shared" si="7"/>
        <v>128</v>
      </c>
      <c r="BT22" s="220">
        <f t="shared" si="8"/>
        <v>5.818181818181818</v>
      </c>
      <c r="BU22" s="220">
        <f t="shared" si="9"/>
        <v>6.34</v>
      </c>
      <c r="BV22" s="220" t="s">
        <v>1299</v>
      </c>
      <c r="BW22" s="220" t="s">
        <v>1298</v>
      </c>
      <c r="BX22" s="79">
        <v>8</v>
      </c>
      <c r="BY22" s="79"/>
      <c r="BZ22" s="79">
        <v>6</v>
      </c>
      <c r="CA22" s="79"/>
      <c r="CB22" s="79">
        <v>6</v>
      </c>
      <c r="CC22" s="79"/>
      <c r="CD22" s="79">
        <v>6</v>
      </c>
      <c r="CE22" s="79"/>
      <c r="CF22" s="79">
        <v>5</v>
      </c>
      <c r="CG22" s="79"/>
      <c r="CH22" s="79">
        <f t="shared" si="10"/>
        <v>134</v>
      </c>
      <c r="CI22" s="220">
        <f t="shared" si="11"/>
        <v>6.380952380952381</v>
      </c>
      <c r="CJ22" s="79">
        <v>6</v>
      </c>
      <c r="CK22" s="386"/>
      <c r="CL22" s="386">
        <v>8</v>
      </c>
      <c r="CM22" s="386"/>
      <c r="CN22" s="386">
        <v>6</v>
      </c>
      <c r="CO22" s="386"/>
      <c r="CP22" s="386">
        <v>6</v>
      </c>
      <c r="CQ22" s="145"/>
      <c r="CR22" s="386">
        <v>5</v>
      </c>
      <c r="CS22" s="386"/>
      <c r="CT22" s="386">
        <v>5</v>
      </c>
      <c r="CU22" s="386"/>
      <c r="CV22" s="79">
        <v>8</v>
      </c>
      <c r="CW22" s="386"/>
      <c r="CX22" s="386"/>
      <c r="CY22" s="386"/>
      <c r="CZ22" s="79">
        <f t="shared" si="12"/>
        <v>150</v>
      </c>
      <c r="DA22" s="220">
        <f t="shared" si="13"/>
        <v>6</v>
      </c>
      <c r="DB22" s="220">
        <f t="shared" si="14"/>
        <v>6.173913043478261</v>
      </c>
      <c r="DC22" s="220">
        <f t="shared" si="15"/>
        <v>6</v>
      </c>
      <c r="DD22" s="386"/>
      <c r="DE22" s="386"/>
      <c r="DF22" s="386"/>
      <c r="DG22" s="386"/>
      <c r="DH22" s="386"/>
      <c r="DI22" s="386"/>
      <c r="DJ22" s="386"/>
      <c r="DK22" s="386"/>
      <c r="DL22" s="145"/>
    </row>
    <row r="23" spans="1:116" ht="15.75">
      <c r="A23" s="2">
        <v>18</v>
      </c>
      <c r="B23" s="21" t="s">
        <v>803</v>
      </c>
      <c r="C23" s="40" t="s">
        <v>212</v>
      </c>
      <c r="D23" s="382">
        <v>33836</v>
      </c>
      <c r="E23" s="381" t="s">
        <v>38</v>
      </c>
      <c r="F23" s="42" t="s">
        <v>526</v>
      </c>
      <c r="G23" s="43" t="s">
        <v>82</v>
      </c>
      <c r="H23" s="43"/>
      <c r="I23" s="43"/>
      <c r="J23" s="43"/>
      <c r="K23" s="43"/>
      <c r="L23" s="136">
        <v>5</v>
      </c>
      <c r="M23" s="136"/>
      <c r="N23" s="136">
        <v>6</v>
      </c>
      <c r="O23" s="136"/>
      <c r="P23" s="136">
        <v>5</v>
      </c>
      <c r="Q23" s="136"/>
      <c r="R23" s="136">
        <v>6</v>
      </c>
      <c r="S23" s="136" t="s">
        <v>1289</v>
      </c>
      <c r="T23" s="136">
        <v>5</v>
      </c>
      <c r="U23" s="136"/>
      <c r="V23" s="136">
        <f t="shared" si="0"/>
        <v>140</v>
      </c>
      <c r="W23" s="171">
        <f t="shared" si="1"/>
        <v>5.384615384615385</v>
      </c>
      <c r="X23" s="145">
        <v>7</v>
      </c>
      <c r="Y23" s="145"/>
      <c r="Z23" s="145">
        <v>5</v>
      </c>
      <c r="AA23" s="145"/>
      <c r="AB23" s="145">
        <v>5</v>
      </c>
      <c r="AC23" s="145">
        <v>4</v>
      </c>
      <c r="AD23" s="145">
        <v>5</v>
      </c>
      <c r="AE23" s="145">
        <v>4</v>
      </c>
      <c r="AF23" s="145">
        <v>5</v>
      </c>
      <c r="AG23" s="145"/>
      <c r="AH23" s="145">
        <v>4</v>
      </c>
      <c r="AI23" s="145" t="s">
        <v>1410</v>
      </c>
      <c r="AJ23" s="145">
        <v>4</v>
      </c>
      <c r="AK23" s="145">
        <v>4</v>
      </c>
      <c r="AL23" s="145">
        <f t="shared" si="2"/>
        <v>124</v>
      </c>
      <c r="AM23" s="173">
        <f t="shared" si="3"/>
        <v>4.96</v>
      </c>
      <c r="AN23" s="173">
        <f t="shared" si="4"/>
        <v>5.176470588235294</v>
      </c>
      <c r="AO23" s="386" t="s">
        <v>1302</v>
      </c>
      <c r="AP23" s="386" t="s">
        <v>1303</v>
      </c>
      <c r="AQ23" s="386"/>
      <c r="AR23" s="386" t="s">
        <v>1229</v>
      </c>
      <c r="AS23" s="386"/>
      <c r="AT23" s="386" t="s">
        <v>1229</v>
      </c>
      <c r="AU23" s="386">
        <v>4</v>
      </c>
      <c r="AV23" s="386">
        <v>0</v>
      </c>
      <c r="AW23" s="386">
        <v>5</v>
      </c>
      <c r="AX23" s="386" t="s">
        <v>1229</v>
      </c>
      <c r="AY23" s="386">
        <v>5</v>
      </c>
      <c r="AZ23" s="386">
        <v>4</v>
      </c>
      <c r="BA23" s="386">
        <v>8</v>
      </c>
      <c r="BB23" s="386"/>
      <c r="BC23" s="386">
        <v>6</v>
      </c>
      <c r="BD23" s="386"/>
      <c r="BE23" s="386">
        <v>5</v>
      </c>
      <c r="BF23" s="386"/>
      <c r="BG23" s="386">
        <f t="shared" si="5"/>
        <v>109</v>
      </c>
      <c r="BH23" s="225">
        <f t="shared" si="6"/>
        <v>3.892857142857143</v>
      </c>
      <c r="BI23" s="386">
        <v>7</v>
      </c>
      <c r="BJ23" s="386"/>
      <c r="BK23" s="386">
        <v>5</v>
      </c>
      <c r="BL23" s="386">
        <v>3</v>
      </c>
      <c r="BM23" s="386">
        <v>5</v>
      </c>
      <c r="BN23" s="386">
        <v>4</v>
      </c>
      <c r="BO23" s="386">
        <v>7</v>
      </c>
      <c r="BP23" s="386">
        <v>4</v>
      </c>
      <c r="BQ23" s="386">
        <v>6</v>
      </c>
      <c r="BR23" s="386"/>
      <c r="BS23" s="386">
        <f t="shared" si="7"/>
        <v>133</v>
      </c>
      <c r="BT23" s="225">
        <f t="shared" si="8"/>
        <v>6.045454545454546</v>
      </c>
      <c r="BU23" s="225">
        <f t="shared" si="9"/>
        <v>4.84</v>
      </c>
      <c r="BV23" s="225" t="s">
        <v>1300</v>
      </c>
      <c r="BW23" s="225" t="s">
        <v>1303</v>
      </c>
      <c r="BX23" s="386">
        <v>7</v>
      </c>
      <c r="BY23" s="386"/>
      <c r="BZ23" s="386"/>
      <c r="CA23" s="386"/>
      <c r="CB23" s="386"/>
      <c r="CC23" s="386" t="s">
        <v>1323</v>
      </c>
      <c r="CD23" s="386">
        <v>6</v>
      </c>
      <c r="CE23" s="386"/>
      <c r="CF23" s="386">
        <v>5</v>
      </c>
      <c r="CG23" s="386"/>
      <c r="CH23" s="79">
        <f t="shared" si="10"/>
        <v>80</v>
      </c>
      <c r="CI23" s="220">
        <f t="shared" si="11"/>
        <v>3.8095238095238093</v>
      </c>
      <c r="CJ23" s="79">
        <v>4</v>
      </c>
      <c r="CK23" s="79">
        <v>4</v>
      </c>
      <c r="CL23" s="79">
        <v>5</v>
      </c>
      <c r="CM23" s="79"/>
      <c r="CN23" s="79"/>
      <c r="CO23" s="79" t="s">
        <v>1229</v>
      </c>
      <c r="CP23" s="79">
        <v>5</v>
      </c>
      <c r="CQ23" s="110">
        <v>2</v>
      </c>
      <c r="CR23" s="79">
        <v>5</v>
      </c>
      <c r="CS23" s="79">
        <v>3</v>
      </c>
      <c r="CT23" s="79">
        <v>5</v>
      </c>
      <c r="CU23" s="79">
        <v>4</v>
      </c>
      <c r="CV23" s="79">
        <v>8</v>
      </c>
      <c r="CW23" s="79"/>
      <c r="CX23" s="79"/>
      <c r="CY23" s="79"/>
      <c r="CZ23" s="79">
        <f t="shared" si="12"/>
        <v>104</v>
      </c>
      <c r="DA23" s="220">
        <f t="shared" si="13"/>
        <v>4.16</v>
      </c>
      <c r="DB23" s="220">
        <f t="shared" si="14"/>
        <v>4</v>
      </c>
      <c r="DC23" s="220">
        <f t="shared" si="15"/>
        <v>4.6938775510204085</v>
      </c>
      <c r="DD23" s="79"/>
      <c r="DE23" s="79"/>
      <c r="DF23" s="79"/>
      <c r="DG23" s="79"/>
      <c r="DH23" s="79"/>
      <c r="DI23" s="79"/>
      <c r="DJ23" s="79"/>
      <c r="DK23" s="79"/>
      <c r="DL23" s="110"/>
    </row>
    <row r="24" spans="1:116" ht="15.75">
      <c r="A24" s="2">
        <v>19</v>
      </c>
      <c r="B24" s="19" t="s">
        <v>805</v>
      </c>
      <c r="C24" s="39" t="s">
        <v>614</v>
      </c>
      <c r="D24" s="29">
        <v>33910</v>
      </c>
      <c r="E24" s="2" t="s">
        <v>529</v>
      </c>
      <c r="F24" s="13" t="s">
        <v>72</v>
      </c>
      <c r="G24" s="14" t="s">
        <v>67</v>
      </c>
      <c r="H24" s="14"/>
      <c r="I24" s="14"/>
      <c r="J24" s="14"/>
      <c r="K24" s="14"/>
      <c r="L24" s="136">
        <v>6</v>
      </c>
      <c r="M24" s="136"/>
      <c r="N24" s="136">
        <v>5</v>
      </c>
      <c r="O24" s="136"/>
      <c r="P24" s="136">
        <v>6</v>
      </c>
      <c r="Q24" s="136"/>
      <c r="R24" s="136">
        <v>5</v>
      </c>
      <c r="S24" s="136"/>
      <c r="T24" s="136">
        <v>6</v>
      </c>
      <c r="U24" s="136"/>
      <c r="V24" s="136">
        <f t="shared" si="0"/>
        <v>146</v>
      </c>
      <c r="W24" s="171">
        <f t="shared" si="1"/>
        <v>5.615384615384615</v>
      </c>
      <c r="X24" s="145">
        <v>7</v>
      </c>
      <c r="Y24" s="145"/>
      <c r="Z24" s="145">
        <v>6</v>
      </c>
      <c r="AA24" s="145"/>
      <c r="AB24" s="145">
        <v>6</v>
      </c>
      <c r="AC24" s="145"/>
      <c r="AD24" s="145">
        <v>5</v>
      </c>
      <c r="AE24" s="145"/>
      <c r="AF24" s="145">
        <v>5</v>
      </c>
      <c r="AG24" s="145"/>
      <c r="AH24" s="145">
        <v>6</v>
      </c>
      <c r="AI24" s="145">
        <v>3</v>
      </c>
      <c r="AJ24" s="145">
        <v>6</v>
      </c>
      <c r="AK24" s="145"/>
      <c r="AL24" s="145">
        <f t="shared" si="2"/>
        <v>144</v>
      </c>
      <c r="AM24" s="173">
        <f t="shared" si="3"/>
        <v>5.76</v>
      </c>
      <c r="AN24" s="173">
        <f t="shared" si="4"/>
        <v>5.686274509803922</v>
      </c>
      <c r="AO24" s="79" t="s">
        <v>1297</v>
      </c>
      <c r="AP24" s="79" t="s">
        <v>1298</v>
      </c>
      <c r="AQ24" s="79">
        <v>6</v>
      </c>
      <c r="AR24" s="79"/>
      <c r="AS24" s="79">
        <v>7</v>
      </c>
      <c r="AT24" s="79"/>
      <c r="AU24" s="79">
        <v>6</v>
      </c>
      <c r="AV24" s="79">
        <v>4</v>
      </c>
      <c r="AW24" s="79">
        <v>8</v>
      </c>
      <c r="AX24" s="79"/>
      <c r="AY24" s="79">
        <v>6</v>
      </c>
      <c r="AZ24" s="79">
        <v>4</v>
      </c>
      <c r="BA24" s="79">
        <v>6</v>
      </c>
      <c r="BB24" s="79"/>
      <c r="BC24" s="79">
        <v>6</v>
      </c>
      <c r="BD24" s="79"/>
      <c r="BE24" s="79">
        <v>7</v>
      </c>
      <c r="BF24" s="79"/>
      <c r="BG24" s="79">
        <f t="shared" si="5"/>
        <v>183</v>
      </c>
      <c r="BH24" s="220">
        <f t="shared" si="6"/>
        <v>6.535714285714286</v>
      </c>
      <c r="BI24" s="79">
        <v>7</v>
      </c>
      <c r="BJ24" s="79"/>
      <c r="BK24" s="79">
        <v>5</v>
      </c>
      <c r="BL24" s="79">
        <v>4</v>
      </c>
      <c r="BM24" s="79">
        <v>6</v>
      </c>
      <c r="BN24" s="79">
        <v>3</v>
      </c>
      <c r="BO24" s="79">
        <v>5</v>
      </c>
      <c r="BP24" s="79">
        <v>4</v>
      </c>
      <c r="BQ24" s="79">
        <v>5</v>
      </c>
      <c r="BR24" s="79"/>
      <c r="BS24" s="79">
        <f t="shared" si="7"/>
        <v>120</v>
      </c>
      <c r="BT24" s="220">
        <f t="shared" si="8"/>
        <v>5.454545454545454</v>
      </c>
      <c r="BU24" s="220">
        <f t="shared" si="9"/>
        <v>6.06</v>
      </c>
      <c r="BV24" s="220" t="s">
        <v>1299</v>
      </c>
      <c r="BW24" s="220" t="s">
        <v>1298</v>
      </c>
      <c r="BX24" s="79">
        <v>7</v>
      </c>
      <c r="BY24" s="79"/>
      <c r="BZ24" s="79">
        <v>7</v>
      </c>
      <c r="CA24" s="79"/>
      <c r="CB24" s="79">
        <v>5</v>
      </c>
      <c r="CC24" s="79"/>
      <c r="CD24" s="79">
        <v>8</v>
      </c>
      <c r="CE24" s="79"/>
      <c r="CF24" s="79">
        <v>5</v>
      </c>
      <c r="CG24" s="79"/>
      <c r="CH24" s="79">
        <f t="shared" si="10"/>
        <v>132</v>
      </c>
      <c r="CI24" s="220">
        <f t="shared" si="11"/>
        <v>6.285714285714286</v>
      </c>
      <c r="CJ24" s="79">
        <v>6</v>
      </c>
      <c r="CK24" s="79"/>
      <c r="CL24" s="79">
        <v>6</v>
      </c>
      <c r="CM24" s="79"/>
      <c r="CN24" s="79">
        <v>7</v>
      </c>
      <c r="CO24" s="79"/>
      <c r="CP24" s="79">
        <v>7</v>
      </c>
      <c r="CQ24" s="110"/>
      <c r="CR24" s="79">
        <v>5</v>
      </c>
      <c r="CS24" s="79"/>
      <c r="CT24" s="79">
        <v>8</v>
      </c>
      <c r="CU24" s="79"/>
      <c r="CV24" s="79">
        <v>8</v>
      </c>
      <c r="CW24" s="79"/>
      <c r="CX24" s="79"/>
      <c r="CY24" s="79"/>
      <c r="CZ24" s="79">
        <f t="shared" si="12"/>
        <v>168</v>
      </c>
      <c r="DA24" s="220">
        <f t="shared" si="13"/>
        <v>6.72</v>
      </c>
      <c r="DB24" s="220">
        <f t="shared" si="14"/>
        <v>6.521739130434782</v>
      </c>
      <c r="DC24" s="220">
        <f t="shared" si="15"/>
        <v>6.074829931972789</v>
      </c>
      <c r="DD24" s="79"/>
      <c r="DE24" s="79"/>
      <c r="DF24" s="79"/>
      <c r="DG24" s="79"/>
      <c r="DH24" s="79"/>
      <c r="DI24" s="79"/>
      <c r="DJ24" s="79"/>
      <c r="DK24" s="79"/>
      <c r="DL24" s="110"/>
    </row>
    <row r="25" spans="1:116" ht="15.75">
      <c r="A25" s="2">
        <v>20</v>
      </c>
      <c r="B25" s="19" t="s">
        <v>806</v>
      </c>
      <c r="C25" s="39" t="s">
        <v>807</v>
      </c>
      <c r="D25" s="29">
        <v>33436</v>
      </c>
      <c r="E25" s="2" t="s">
        <v>529</v>
      </c>
      <c r="F25" s="13" t="s">
        <v>573</v>
      </c>
      <c r="G25" s="14" t="s">
        <v>78</v>
      </c>
      <c r="H25" s="14"/>
      <c r="I25" s="14"/>
      <c r="J25" s="14"/>
      <c r="K25" s="14"/>
      <c r="L25" s="136">
        <v>5</v>
      </c>
      <c r="M25" s="136"/>
      <c r="N25" s="136">
        <v>5</v>
      </c>
      <c r="O25" s="136"/>
      <c r="P25" s="136">
        <v>7</v>
      </c>
      <c r="Q25" s="136"/>
      <c r="R25" s="136">
        <v>8</v>
      </c>
      <c r="S25" s="136"/>
      <c r="T25" s="136">
        <v>6</v>
      </c>
      <c r="U25" s="136"/>
      <c r="V25" s="136">
        <f t="shared" si="0"/>
        <v>164</v>
      </c>
      <c r="W25" s="171">
        <f t="shared" si="1"/>
        <v>6.3076923076923075</v>
      </c>
      <c r="X25" s="145">
        <v>7</v>
      </c>
      <c r="Y25" s="145"/>
      <c r="Z25" s="145">
        <v>6</v>
      </c>
      <c r="AA25" s="145"/>
      <c r="AB25" s="145">
        <v>5</v>
      </c>
      <c r="AC25" s="145"/>
      <c r="AD25" s="145">
        <v>5</v>
      </c>
      <c r="AE25" s="145"/>
      <c r="AF25" s="145">
        <v>7</v>
      </c>
      <c r="AG25" s="145"/>
      <c r="AH25" s="145">
        <v>6</v>
      </c>
      <c r="AI25" s="145"/>
      <c r="AJ25" s="145">
        <v>6</v>
      </c>
      <c r="AK25" s="145"/>
      <c r="AL25" s="145">
        <f t="shared" si="2"/>
        <v>151</v>
      </c>
      <c r="AM25" s="173">
        <f t="shared" si="3"/>
        <v>6.04</v>
      </c>
      <c r="AN25" s="173">
        <f t="shared" si="4"/>
        <v>6.176470588235294</v>
      </c>
      <c r="AO25" s="79" t="s">
        <v>1299</v>
      </c>
      <c r="AP25" s="79" t="s">
        <v>1298</v>
      </c>
      <c r="AQ25" s="79">
        <v>5</v>
      </c>
      <c r="AR25" s="79"/>
      <c r="AS25" s="79">
        <v>7</v>
      </c>
      <c r="AT25" s="79"/>
      <c r="AU25" s="79">
        <v>7</v>
      </c>
      <c r="AV25" s="79"/>
      <c r="AW25" s="79">
        <v>7</v>
      </c>
      <c r="AX25" s="79"/>
      <c r="AY25" s="79">
        <v>6</v>
      </c>
      <c r="AZ25" s="79"/>
      <c r="BA25" s="79">
        <v>6</v>
      </c>
      <c r="BB25" s="79"/>
      <c r="BC25" s="79">
        <v>6</v>
      </c>
      <c r="BD25" s="79"/>
      <c r="BE25" s="79">
        <v>9</v>
      </c>
      <c r="BF25" s="79"/>
      <c r="BG25" s="79">
        <f t="shared" si="5"/>
        <v>185</v>
      </c>
      <c r="BH25" s="220">
        <f t="shared" si="6"/>
        <v>6.607142857142857</v>
      </c>
      <c r="BI25" s="79">
        <v>7</v>
      </c>
      <c r="BJ25" s="79"/>
      <c r="BK25" s="79">
        <v>8</v>
      </c>
      <c r="BL25" s="79"/>
      <c r="BM25" s="79">
        <v>7</v>
      </c>
      <c r="BN25" s="79"/>
      <c r="BO25" s="79">
        <v>9</v>
      </c>
      <c r="BP25" s="79"/>
      <c r="BQ25" s="79">
        <v>7</v>
      </c>
      <c r="BR25" s="79"/>
      <c r="BS25" s="79">
        <f t="shared" si="7"/>
        <v>170</v>
      </c>
      <c r="BT25" s="220">
        <f t="shared" si="8"/>
        <v>7.7272727272727275</v>
      </c>
      <c r="BU25" s="220">
        <f t="shared" si="9"/>
        <v>7.1</v>
      </c>
      <c r="BV25" s="220" t="s">
        <v>1301</v>
      </c>
      <c r="BW25" s="220" t="s">
        <v>1298</v>
      </c>
      <c r="BX25" s="79">
        <v>8</v>
      </c>
      <c r="BY25" s="79"/>
      <c r="BZ25" s="79">
        <v>7</v>
      </c>
      <c r="CA25" s="79"/>
      <c r="CB25" s="79">
        <v>5</v>
      </c>
      <c r="CC25" s="79"/>
      <c r="CD25" s="79">
        <v>9</v>
      </c>
      <c r="CE25" s="79"/>
      <c r="CF25" s="79">
        <v>8</v>
      </c>
      <c r="CG25" s="79"/>
      <c r="CH25" s="79">
        <f t="shared" si="10"/>
        <v>153</v>
      </c>
      <c r="CI25" s="220">
        <f t="shared" si="11"/>
        <v>7.285714285714286</v>
      </c>
      <c r="CJ25" s="79">
        <v>7</v>
      </c>
      <c r="CK25" s="79"/>
      <c r="CL25" s="79">
        <v>9</v>
      </c>
      <c r="CM25" s="79"/>
      <c r="CN25" s="79">
        <v>6</v>
      </c>
      <c r="CO25" s="79"/>
      <c r="CP25" s="79">
        <v>9</v>
      </c>
      <c r="CQ25" s="110"/>
      <c r="CR25" s="79">
        <v>8</v>
      </c>
      <c r="CS25" s="79"/>
      <c r="CT25" s="79">
        <v>8</v>
      </c>
      <c r="CU25" s="79"/>
      <c r="CV25" s="79">
        <v>8</v>
      </c>
      <c r="CW25" s="79"/>
      <c r="CX25" s="79"/>
      <c r="CY25" s="79"/>
      <c r="CZ25" s="79">
        <f t="shared" si="12"/>
        <v>196</v>
      </c>
      <c r="DA25" s="220">
        <f t="shared" si="13"/>
        <v>7.84</v>
      </c>
      <c r="DB25" s="220">
        <f t="shared" si="14"/>
        <v>7.586956521739131</v>
      </c>
      <c r="DC25" s="220">
        <f t="shared" si="15"/>
        <v>6.931972789115647</v>
      </c>
      <c r="DD25" s="79"/>
      <c r="DE25" s="79"/>
      <c r="DF25" s="79"/>
      <c r="DG25" s="79"/>
      <c r="DH25" s="79"/>
      <c r="DI25" s="79"/>
      <c r="DJ25" s="79"/>
      <c r="DK25" s="79"/>
      <c r="DL25" s="110"/>
    </row>
    <row r="26" spans="1:116" ht="15.75">
      <c r="A26" s="2">
        <v>21</v>
      </c>
      <c r="B26" s="19" t="s">
        <v>808</v>
      </c>
      <c r="C26" s="39" t="s">
        <v>809</v>
      </c>
      <c r="D26" s="29">
        <v>33606</v>
      </c>
      <c r="E26" s="2" t="s">
        <v>529</v>
      </c>
      <c r="F26" s="13" t="s">
        <v>83</v>
      </c>
      <c r="G26" s="14" t="s">
        <v>67</v>
      </c>
      <c r="H26" s="14"/>
      <c r="I26" s="14"/>
      <c r="J26" s="14"/>
      <c r="K26" s="14"/>
      <c r="L26" s="136">
        <v>7</v>
      </c>
      <c r="M26" s="136"/>
      <c r="N26" s="136">
        <v>5</v>
      </c>
      <c r="O26" s="136"/>
      <c r="P26" s="136">
        <v>6</v>
      </c>
      <c r="Q26" s="136"/>
      <c r="R26" s="136">
        <v>7</v>
      </c>
      <c r="S26" s="136"/>
      <c r="T26" s="136">
        <v>7</v>
      </c>
      <c r="U26" s="136"/>
      <c r="V26" s="136">
        <f t="shared" si="0"/>
        <v>165</v>
      </c>
      <c r="W26" s="171">
        <f t="shared" si="1"/>
        <v>6.346153846153846</v>
      </c>
      <c r="X26" s="145">
        <v>8</v>
      </c>
      <c r="Y26" s="145"/>
      <c r="Z26" s="145">
        <v>7</v>
      </c>
      <c r="AA26" s="145"/>
      <c r="AB26" s="145">
        <v>5</v>
      </c>
      <c r="AC26" s="145"/>
      <c r="AD26" s="145">
        <v>5</v>
      </c>
      <c r="AE26" s="145"/>
      <c r="AF26" s="145">
        <v>6</v>
      </c>
      <c r="AG26" s="145"/>
      <c r="AH26" s="145">
        <v>7</v>
      </c>
      <c r="AI26" s="145"/>
      <c r="AJ26" s="145">
        <v>6</v>
      </c>
      <c r="AK26" s="145"/>
      <c r="AL26" s="145">
        <f t="shared" si="2"/>
        <v>156</v>
      </c>
      <c r="AM26" s="173">
        <f t="shared" si="3"/>
        <v>6.24</v>
      </c>
      <c r="AN26" s="173">
        <f t="shared" si="4"/>
        <v>6.294117647058823</v>
      </c>
      <c r="AO26" s="79" t="s">
        <v>1299</v>
      </c>
      <c r="AP26" s="79" t="s">
        <v>1298</v>
      </c>
      <c r="AQ26" s="79">
        <v>7</v>
      </c>
      <c r="AR26" s="79"/>
      <c r="AS26" s="79">
        <v>8</v>
      </c>
      <c r="AT26" s="79"/>
      <c r="AU26" s="79">
        <v>5</v>
      </c>
      <c r="AV26" s="79"/>
      <c r="AW26" s="79">
        <v>6</v>
      </c>
      <c r="AX26" s="79"/>
      <c r="AY26" s="79">
        <v>8</v>
      </c>
      <c r="AZ26" s="79"/>
      <c r="BA26" s="79">
        <v>7</v>
      </c>
      <c r="BB26" s="79"/>
      <c r="BC26" s="79">
        <v>6</v>
      </c>
      <c r="BD26" s="79"/>
      <c r="BE26" s="79">
        <v>9</v>
      </c>
      <c r="BF26" s="79"/>
      <c r="BG26" s="79">
        <f t="shared" si="5"/>
        <v>197</v>
      </c>
      <c r="BH26" s="220">
        <f t="shared" si="6"/>
        <v>7.035714285714286</v>
      </c>
      <c r="BI26" s="79">
        <v>8</v>
      </c>
      <c r="BJ26" s="79"/>
      <c r="BK26" s="79">
        <v>5</v>
      </c>
      <c r="BL26" s="79"/>
      <c r="BM26" s="79">
        <v>7</v>
      </c>
      <c r="BN26" s="79">
        <v>4</v>
      </c>
      <c r="BO26" s="79">
        <v>7</v>
      </c>
      <c r="BP26" s="79"/>
      <c r="BQ26" s="79">
        <v>7</v>
      </c>
      <c r="BR26" s="79"/>
      <c r="BS26" s="79">
        <f t="shared" si="7"/>
        <v>149</v>
      </c>
      <c r="BT26" s="220">
        <f t="shared" si="8"/>
        <v>6.7727272727272725</v>
      </c>
      <c r="BU26" s="220">
        <f t="shared" si="9"/>
        <v>6.92</v>
      </c>
      <c r="BV26" s="220" t="s">
        <v>1299</v>
      </c>
      <c r="BW26" s="220" t="s">
        <v>1298</v>
      </c>
      <c r="BX26" s="79">
        <v>7</v>
      </c>
      <c r="BY26" s="79"/>
      <c r="BZ26" s="79">
        <v>8</v>
      </c>
      <c r="CA26" s="79"/>
      <c r="CB26" s="79">
        <v>6</v>
      </c>
      <c r="CC26" s="79"/>
      <c r="CD26" s="79">
        <v>6</v>
      </c>
      <c r="CE26" s="79"/>
      <c r="CF26" s="79">
        <v>7</v>
      </c>
      <c r="CG26" s="79"/>
      <c r="CH26" s="79">
        <f t="shared" si="10"/>
        <v>142</v>
      </c>
      <c r="CI26" s="220">
        <f t="shared" si="11"/>
        <v>6.761904761904762</v>
      </c>
      <c r="CJ26" s="79">
        <v>7</v>
      </c>
      <c r="CK26" s="79"/>
      <c r="CL26" s="79">
        <v>8</v>
      </c>
      <c r="CM26" s="79"/>
      <c r="CN26" s="79">
        <v>8</v>
      </c>
      <c r="CO26" s="79"/>
      <c r="CP26" s="79">
        <v>9</v>
      </c>
      <c r="CQ26" s="110"/>
      <c r="CR26" s="79">
        <v>8</v>
      </c>
      <c r="CS26" s="79"/>
      <c r="CT26" s="79">
        <v>7</v>
      </c>
      <c r="CU26" s="79"/>
      <c r="CV26" s="79">
        <v>8</v>
      </c>
      <c r="CW26" s="79"/>
      <c r="CX26" s="79"/>
      <c r="CY26" s="79"/>
      <c r="CZ26" s="79">
        <f t="shared" si="12"/>
        <v>196</v>
      </c>
      <c r="DA26" s="220">
        <f t="shared" si="13"/>
        <v>7.84</v>
      </c>
      <c r="DB26" s="220">
        <f t="shared" si="14"/>
        <v>7.3478260869565215</v>
      </c>
      <c r="DC26" s="220">
        <f t="shared" si="15"/>
        <v>6.836734693877551</v>
      </c>
      <c r="DD26" s="79"/>
      <c r="DE26" s="79"/>
      <c r="DF26" s="79"/>
      <c r="DG26" s="79"/>
      <c r="DH26" s="79"/>
      <c r="DI26" s="79"/>
      <c r="DJ26" s="79"/>
      <c r="DK26" s="79"/>
      <c r="DL26" s="110"/>
    </row>
    <row r="27" spans="1:116" ht="15.75">
      <c r="A27" s="2">
        <v>22</v>
      </c>
      <c r="B27" s="19" t="s">
        <v>642</v>
      </c>
      <c r="C27" s="39" t="s">
        <v>761</v>
      </c>
      <c r="D27" s="29">
        <v>33244</v>
      </c>
      <c r="E27" s="2" t="s">
        <v>529</v>
      </c>
      <c r="F27" s="13" t="s">
        <v>526</v>
      </c>
      <c r="G27" s="14" t="s">
        <v>82</v>
      </c>
      <c r="H27" s="14"/>
      <c r="I27" s="14"/>
      <c r="J27" s="14"/>
      <c r="K27" s="14"/>
      <c r="L27" s="136">
        <v>5</v>
      </c>
      <c r="M27" s="136">
        <v>4</v>
      </c>
      <c r="N27" s="136">
        <v>5</v>
      </c>
      <c r="O27" s="136"/>
      <c r="P27" s="136">
        <v>7</v>
      </c>
      <c r="Q27" s="136"/>
      <c r="R27" s="136">
        <v>6</v>
      </c>
      <c r="S27" s="136"/>
      <c r="T27" s="136">
        <v>7</v>
      </c>
      <c r="U27" s="136"/>
      <c r="V27" s="136">
        <f t="shared" si="0"/>
        <v>159</v>
      </c>
      <c r="W27" s="171">
        <f t="shared" si="1"/>
        <v>6.115384615384615</v>
      </c>
      <c r="X27" s="145">
        <v>7</v>
      </c>
      <c r="Y27" s="145"/>
      <c r="Z27" s="145">
        <v>6</v>
      </c>
      <c r="AA27" s="145"/>
      <c r="AB27" s="145">
        <v>5</v>
      </c>
      <c r="AC27" s="145"/>
      <c r="AD27" s="145">
        <v>7</v>
      </c>
      <c r="AE27" s="145"/>
      <c r="AF27" s="145">
        <v>5</v>
      </c>
      <c r="AG27" s="145"/>
      <c r="AH27" s="145">
        <v>5</v>
      </c>
      <c r="AI27" s="145"/>
      <c r="AJ27" s="145">
        <v>6</v>
      </c>
      <c r="AK27" s="145"/>
      <c r="AL27" s="145">
        <f t="shared" si="2"/>
        <v>145</v>
      </c>
      <c r="AM27" s="173">
        <f t="shared" si="3"/>
        <v>5.8</v>
      </c>
      <c r="AN27" s="173">
        <f t="shared" si="4"/>
        <v>5.96078431372549</v>
      </c>
      <c r="AO27" s="79" t="s">
        <v>1297</v>
      </c>
      <c r="AP27" s="79" t="s">
        <v>1298</v>
      </c>
      <c r="AQ27" s="79">
        <v>6</v>
      </c>
      <c r="AR27" s="79"/>
      <c r="AS27" s="79">
        <v>7</v>
      </c>
      <c r="AT27" s="79"/>
      <c r="AU27" s="79">
        <v>5</v>
      </c>
      <c r="AV27" s="79"/>
      <c r="AW27" s="79">
        <v>6</v>
      </c>
      <c r="AX27" s="79"/>
      <c r="AY27" s="79">
        <v>5</v>
      </c>
      <c r="AZ27" s="79"/>
      <c r="BA27" s="79">
        <v>5</v>
      </c>
      <c r="BB27" s="79"/>
      <c r="BC27" s="79">
        <v>6</v>
      </c>
      <c r="BD27" s="79"/>
      <c r="BE27" s="79">
        <v>7</v>
      </c>
      <c r="BF27" s="79"/>
      <c r="BG27" s="79">
        <f t="shared" si="5"/>
        <v>166</v>
      </c>
      <c r="BH27" s="220">
        <f t="shared" si="6"/>
        <v>5.928571428571429</v>
      </c>
      <c r="BI27" s="79">
        <v>7</v>
      </c>
      <c r="BJ27" s="79"/>
      <c r="BK27" s="79">
        <v>6</v>
      </c>
      <c r="BL27" s="79"/>
      <c r="BM27" s="79">
        <v>5</v>
      </c>
      <c r="BN27" s="79">
        <v>4</v>
      </c>
      <c r="BO27" s="79">
        <v>8</v>
      </c>
      <c r="BP27" s="79"/>
      <c r="BQ27" s="79">
        <v>5</v>
      </c>
      <c r="BR27" s="79"/>
      <c r="BS27" s="79">
        <f t="shared" si="7"/>
        <v>138</v>
      </c>
      <c r="BT27" s="220">
        <f t="shared" si="8"/>
        <v>6.2727272727272725</v>
      </c>
      <c r="BU27" s="220">
        <f t="shared" si="9"/>
        <v>6.08</v>
      </c>
      <c r="BV27" s="220" t="s">
        <v>1299</v>
      </c>
      <c r="BW27" s="220" t="s">
        <v>1298</v>
      </c>
      <c r="BX27" s="79">
        <v>6</v>
      </c>
      <c r="BY27" s="79"/>
      <c r="BZ27" s="79">
        <v>7</v>
      </c>
      <c r="CA27" s="79"/>
      <c r="CB27" s="79">
        <v>6</v>
      </c>
      <c r="CC27" s="79">
        <v>4</v>
      </c>
      <c r="CD27" s="79">
        <v>5</v>
      </c>
      <c r="CE27" s="79"/>
      <c r="CF27" s="79">
        <v>6</v>
      </c>
      <c r="CG27" s="79"/>
      <c r="CH27" s="79">
        <f t="shared" si="10"/>
        <v>126</v>
      </c>
      <c r="CI27" s="220">
        <f t="shared" si="11"/>
        <v>6</v>
      </c>
      <c r="CJ27" s="79">
        <v>8</v>
      </c>
      <c r="CK27" s="79"/>
      <c r="CL27" s="79">
        <v>8</v>
      </c>
      <c r="CM27" s="79"/>
      <c r="CN27" s="79">
        <v>6</v>
      </c>
      <c r="CO27" s="79"/>
      <c r="CP27" s="79">
        <v>8</v>
      </c>
      <c r="CQ27" s="110"/>
      <c r="CR27" s="79">
        <v>8</v>
      </c>
      <c r="CS27" s="79"/>
      <c r="CT27" s="79">
        <v>5</v>
      </c>
      <c r="CU27" s="79"/>
      <c r="CV27" s="79">
        <v>8</v>
      </c>
      <c r="CW27" s="79"/>
      <c r="CX27" s="79"/>
      <c r="CY27" s="79"/>
      <c r="CZ27" s="79">
        <f t="shared" si="12"/>
        <v>177</v>
      </c>
      <c r="DA27" s="220">
        <f t="shared" si="13"/>
        <v>7.08</v>
      </c>
      <c r="DB27" s="220">
        <f t="shared" si="14"/>
        <v>6.586956521739131</v>
      </c>
      <c r="DC27" s="220">
        <f t="shared" si="15"/>
        <v>6.197278911564626</v>
      </c>
      <c r="DD27" s="79"/>
      <c r="DE27" s="79"/>
      <c r="DF27" s="79"/>
      <c r="DG27" s="79"/>
      <c r="DH27" s="79"/>
      <c r="DI27" s="79"/>
      <c r="DJ27" s="79"/>
      <c r="DK27" s="79"/>
      <c r="DL27" s="110"/>
    </row>
    <row r="28" spans="1:116" ht="15.75">
      <c r="A28" s="2">
        <v>23</v>
      </c>
      <c r="B28" s="19" t="s">
        <v>810</v>
      </c>
      <c r="C28" s="39" t="s">
        <v>811</v>
      </c>
      <c r="D28" s="29">
        <v>33667</v>
      </c>
      <c r="E28" s="2" t="s">
        <v>529</v>
      </c>
      <c r="F28" s="13" t="s">
        <v>87</v>
      </c>
      <c r="G28" s="14" t="s">
        <v>67</v>
      </c>
      <c r="H28" s="14"/>
      <c r="I28" s="14"/>
      <c r="J28" s="14"/>
      <c r="K28" s="14"/>
      <c r="L28" s="136">
        <v>6</v>
      </c>
      <c r="M28" s="136" t="s">
        <v>1291</v>
      </c>
      <c r="N28" s="136">
        <v>5</v>
      </c>
      <c r="O28" s="136"/>
      <c r="P28" s="136">
        <v>6</v>
      </c>
      <c r="Q28" s="136"/>
      <c r="R28" s="136">
        <v>5</v>
      </c>
      <c r="S28" s="136"/>
      <c r="T28" s="136">
        <v>6</v>
      </c>
      <c r="U28" s="136"/>
      <c r="V28" s="136">
        <f t="shared" si="0"/>
        <v>146</v>
      </c>
      <c r="W28" s="171">
        <f t="shared" si="1"/>
        <v>5.615384615384615</v>
      </c>
      <c r="X28" s="145">
        <v>6</v>
      </c>
      <c r="Y28" s="145"/>
      <c r="Z28" s="145">
        <v>5</v>
      </c>
      <c r="AA28" s="145"/>
      <c r="AB28" s="145">
        <v>5</v>
      </c>
      <c r="AC28" s="145"/>
      <c r="AD28" s="145">
        <v>5</v>
      </c>
      <c r="AE28" s="145"/>
      <c r="AF28" s="145">
        <v>6</v>
      </c>
      <c r="AG28" s="145"/>
      <c r="AH28" s="145">
        <v>5</v>
      </c>
      <c r="AI28" s="145">
        <v>3</v>
      </c>
      <c r="AJ28" s="145">
        <v>6</v>
      </c>
      <c r="AK28" s="145"/>
      <c r="AL28" s="145">
        <f t="shared" si="2"/>
        <v>136</v>
      </c>
      <c r="AM28" s="173">
        <f t="shared" si="3"/>
        <v>5.44</v>
      </c>
      <c r="AN28" s="173">
        <f t="shared" si="4"/>
        <v>5.529411764705882</v>
      </c>
      <c r="AO28" s="79" t="s">
        <v>1297</v>
      </c>
      <c r="AP28" s="79" t="s">
        <v>1298</v>
      </c>
      <c r="AQ28" s="79">
        <v>7</v>
      </c>
      <c r="AR28" s="79"/>
      <c r="AS28" s="79">
        <v>5</v>
      </c>
      <c r="AT28" s="79"/>
      <c r="AU28" s="79">
        <v>5</v>
      </c>
      <c r="AV28" s="79"/>
      <c r="AW28" s="79">
        <v>7</v>
      </c>
      <c r="AX28" s="79"/>
      <c r="AY28" s="79">
        <v>6</v>
      </c>
      <c r="AZ28" s="79"/>
      <c r="BA28" s="79">
        <v>8</v>
      </c>
      <c r="BB28" s="79"/>
      <c r="BC28" s="79">
        <v>6</v>
      </c>
      <c r="BD28" s="79"/>
      <c r="BE28" s="79">
        <v>5</v>
      </c>
      <c r="BF28" s="79"/>
      <c r="BG28" s="79">
        <f t="shared" si="5"/>
        <v>173</v>
      </c>
      <c r="BH28" s="220">
        <f t="shared" si="6"/>
        <v>6.178571428571429</v>
      </c>
      <c r="BI28" s="79">
        <v>5</v>
      </c>
      <c r="BJ28" s="79"/>
      <c r="BK28" s="79">
        <v>6</v>
      </c>
      <c r="BL28" s="79">
        <v>4</v>
      </c>
      <c r="BM28" s="79">
        <v>6</v>
      </c>
      <c r="BN28" s="79">
        <v>3</v>
      </c>
      <c r="BO28" s="79">
        <v>5</v>
      </c>
      <c r="BP28" s="79"/>
      <c r="BQ28" s="79">
        <v>6</v>
      </c>
      <c r="BR28" s="79"/>
      <c r="BS28" s="79">
        <f t="shared" si="7"/>
        <v>123</v>
      </c>
      <c r="BT28" s="220">
        <f t="shared" si="8"/>
        <v>5.590909090909091</v>
      </c>
      <c r="BU28" s="220">
        <f t="shared" si="9"/>
        <v>5.92</v>
      </c>
      <c r="BV28" s="220" t="s">
        <v>1297</v>
      </c>
      <c r="BW28" s="220" t="s">
        <v>1298</v>
      </c>
      <c r="BX28" s="79">
        <v>5</v>
      </c>
      <c r="BY28" s="79"/>
      <c r="BZ28" s="79">
        <v>6</v>
      </c>
      <c r="CA28" s="79"/>
      <c r="CB28" s="79">
        <v>5</v>
      </c>
      <c r="CC28" s="79"/>
      <c r="CD28" s="79">
        <v>5</v>
      </c>
      <c r="CE28" s="79">
        <v>4</v>
      </c>
      <c r="CF28" s="79">
        <v>5</v>
      </c>
      <c r="CG28" s="79"/>
      <c r="CH28" s="79">
        <f t="shared" si="10"/>
        <v>108</v>
      </c>
      <c r="CI28" s="220">
        <f t="shared" si="11"/>
        <v>5.142857142857143</v>
      </c>
      <c r="CJ28" s="79">
        <v>5</v>
      </c>
      <c r="CK28" s="79"/>
      <c r="CL28" s="79">
        <v>6</v>
      </c>
      <c r="CM28" s="79"/>
      <c r="CN28" s="79">
        <v>6</v>
      </c>
      <c r="CO28" s="79"/>
      <c r="CP28" s="79">
        <v>6</v>
      </c>
      <c r="CQ28" s="110"/>
      <c r="CR28" s="79">
        <v>8</v>
      </c>
      <c r="CS28" s="79">
        <v>4</v>
      </c>
      <c r="CT28" s="79">
        <v>5</v>
      </c>
      <c r="CU28" s="79"/>
      <c r="CV28" s="79">
        <v>8</v>
      </c>
      <c r="CW28" s="79"/>
      <c r="CX28" s="79"/>
      <c r="CY28" s="79"/>
      <c r="CZ28" s="79">
        <f t="shared" si="12"/>
        <v>149</v>
      </c>
      <c r="DA28" s="220">
        <f t="shared" si="13"/>
        <v>5.96</v>
      </c>
      <c r="DB28" s="220">
        <f t="shared" si="14"/>
        <v>5.586956521739131</v>
      </c>
      <c r="DC28" s="220">
        <f t="shared" si="15"/>
        <v>5.680272108843537</v>
      </c>
      <c r="DD28" s="79"/>
      <c r="DE28" s="79"/>
      <c r="DF28" s="79"/>
      <c r="DG28" s="79"/>
      <c r="DH28" s="79"/>
      <c r="DI28" s="79"/>
      <c r="DJ28" s="79"/>
      <c r="DK28" s="79"/>
      <c r="DL28" s="110"/>
    </row>
    <row r="29" spans="1:116" ht="15.75">
      <c r="A29" s="2">
        <v>24</v>
      </c>
      <c r="B29" s="19" t="s">
        <v>810</v>
      </c>
      <c r="C29" s="39" t="s">
        <v>219</v>
      </c>
      <c r="D29" s="29">
        <v>33114</v>
      </c>
      <c r="E29" s="2" t="s">
        <v>529</v>
      </c>
      <c r="F29" s="13" t="s">
        <v>101</v>
      </c>
      <c r="G29" s="14" t="s">
        <v>102</v>
      </c>
      <c r="H29" s="14"/>
      <c r="I29" s="14"/>
      <c r="J29" s="14"/>
      <c r="K29" s="14"/>
      <c r="L29" s="136">
        <v>5</v>
      </c>
      <c r="M29" s="136"/>
      <c r="N29" s="136">
        <v>5</v>
      </c>
      <c r="O29" s="136" t="s">
        <v>1289</v>
      </c>
      <c r="P29" s="136">
        <v>5</v>
      </c>
      <c r="Q29" s="136"/>
      <c r="R29" s="136">
        <v>5</v>
      </c>
      <c r="S29" s="136"/>
      <c r="T29" s="136">
        <v>5</v>
      </c>
      <c r="U29" s="136"/>
      <c r="V29" s="136">
        <f t="shared" si="0"/>
        <v>130</v>
      </c>
      <c r="W29" s="171">
        <f t="shared" si="1"/>
        <v>5</v>
      </c>
      <c r="X29" s="145">
        <v>5</v>
      </c>
      <c r="Y29" s="145"/>
      <c r="Z29" s="145">
        <v>5</v>
      </c>
      <c r="AA29" s="145">
        <v>4</v>
      </c>
      <c r="AB29" s="145">
        <v>5</v>
      </c>
      <c r="AC29" s="145">
        <v>3</v>
      </c>
      <c r="AD29" s="145">
        <v>5</v>
      </c>
      <c r="AE29" s="145"/>
      <c r="AF29" s="145">
        <v>5</v>
      </c>
      <c r="AG29" s="145">
        <v>4</v>
      </c>
      <c r="AH29" s="145">
        <v>5</v>
      </c>
      <c r="AI29" s="145">
        <v>3</v>
      </c>
      <c r="AJ29" s="145">
        <v>6</v>
      </c>
      <c r="AK29" s="145"/>
      <c r="AL29" s="145">
        <f t="shared" si="2"/>
        <v>128</v>
      </c>
      <c r="AM29" s="173">
        <f t="shared" si="3"/>
        <v>5.12</v>
      </c>
      <c r="AN29" s="173">
        <f t="shared" si="4"/>
        <v>5.0588235294117645</v>
      </c>
      <c r="AO29" s="79" t="s">
        <v>1302</v>
      </c>
      <c r="AP29" s="79" t="s">
        <v>1303</v>
      </c>
      <c r="AQ29" s="79">
        <v>6</v>
      </c>
      <c r="AR29" s="79"/>
      <c r="AS29" s="79">
        <v>7</v>
      </c>
      <c r="AT29" s="79"/>
      <c r="AU29" s="79">
        <v>5</v>
      </c>
      <c r="AV29" s="79"/>
      <c r="AW29" s="79">
        <v>7</v>
      </c>
      <c r="AX29" s="79"/>
      <c r="AY29" s="79">
        <v>5</v>
      </c>
      <c r="AZ29" s="79">
        <v>4</v>
      </c>
      <c r="BA29" s="79">
        <v>6</v>
      </c>
      <c r="BB29" s="79"/>
      <c r="BC29" s="79">
        <v>6</v>
      </c>
      <c r="BD29" s="79"/>
      <c r="BE29" s="79">
        <v>6</v>
      </c>
      <c r="BF29" s="79"/>
      <c r="BG29" s="79">
        <f t="shared" si="5"/>
        <v>169</v>
      </c>
      <c r="BH29" s="220">
        <f t="shared" si="6"/>
        <v>6.035714285714286</v>
      </c>
      <c r="BI29" s="79">
        <v>5</v>
      </c>
      <c r="BJ29" s="79"/>
      <c r="BK29" s="79">
        <v>5</v>
      </c>
      <c r="BL29" s="79"/>
      <c r="BM29" s="79">
        <v>5</v>
      </c>
      <c r="BN29" s="79">
        <v>4</v>
      </c>
      <c r="BO29" s="79">
        <v>5</v>
      </c>
      <c r="BP29" s="79"/>
      <c r="BQ29" s="79">
        <v>5</v>
      </c>
      <c r="BR29" s="79"/>
      <c r="BS29" s="79">
        <f t="shared" si="7"/>
        <v>110</v>
      </c>
      <c r="BT29" s="220">
        <f t="shared" si="8"/>
        <v>5</v>
      </c>
      <c r="BU29" s="220">
        <f t="shared" si="9"/>
        <v>5.58</v>
      </c>
      <c r="BV29" s="220" t="s">
        <v>1297</v>
      </c>
      <c r="BW29" s="220" t="s">
        <v>1298</v>
      </c>
      <c r="BX29" s="79">
        <v>6</v>
      </c>
      <c r="BY29" s="79">
        <v>4</v>
      </c>
      <c r="BZ29" s="79">
        <v>5</v>
      </c>
      <c r="CA29" s="79"/>
      <c r="CB29" s="79">
        <v>5</v>
      </c>
      <c r="CC29" s="79"/>
      <c r="CD29" s="79">
        <v>6</v>
      </c>
      <c r="CE29" s="79"/>
      <c r="CF29" s="79">
        <v>5</v>
      </c>
      <c r="CG29" s="79"/>
      <c r="CH29" s="79">
        <f t="shared" si="10"/>
        <v>114</v>
      </c>
      <c r="CI29" s="220">
        <f t="shared" si="11"/>
        <v>5.428571428571429</v>
      </c>
      <c r="CJ29" s="79">
        <v>5</v>
      </c>
      <c r="CK29" s="79"/>
      <c r="CL29" s="79">
        <v>6</v>
      </c>
      <c r="CM29" s="79"/>
      <c r="CN29" s="79">
        <v>7</v>
      </c>
      <c r="CO29" s="79"/>
      <c r="CP29" s="79">
        <v>6</v>
      </c>
      <c r="CQ29" s="110"/>
      <c r="CR29" s="79">
        <v>6</v>
      </c>
      <c r="CS29" s="79"/>
      <c r="CT29" s="79">
        <v>5</v>
      </c>
      <c r="CU29" s="79"/>
      <c r="CV29" s="79">
        <v>8</v>
      </c>
      <c r="CW29" s="79"/>
      <c r="CX29" s="79"/>
      <c r="CY29" s="79"/>
      <c r="CZ29" s="79">
        <f t="shared" si="12"/>
        <v>147</v>
      </c>
      <c r="DA29" s="220">
        <f t="shared" si="13"/>
        <v>5.88</v>
      </c>
      <c r="DB29" s="220">
        <f t="shared" si="14"/>
        <v>5.673913043478261</v>
      </c>
      <c r="DC29" s="220">
        <f t="shared" si="15"/>
        <v>5.428571428571429</v>
      </c>
      <c r="DD29" s="79"/>
      <c r="DE29" s="79"/>
      <c r="DF29" s="79"/>
      <c r="DG29" s="79"/>
      <c r="DH29" s="79"/>
      <c r="DI29" s="79"/>
      <c r="DJ29" s="79"/>
      <c r="DK29" s="79"/>
      <c r="DL29" s="110"/>
    </row>
    <row r="30" spans="1:116" ht="15.75">
      <c r="A30" s="2">
        <v>25</v>
      </c>
      <c r="B30" s="19" t="s">
        <v>815</v>
      </c>
      <c r="C30" s="39" t="s">
        <v>219</v>
      </c>
      <c r="D30" s="29">
        <v>33668</v>
      </c>
      <c r="E30" s="2" t="s">
        <v>529</v>
      </c>
      <c r="F30" s="13" t="s">
        <v>85</v>
      </c>
      <c r="G30" s="14" t="s">
        <v>67</v>
      </c>
      <c r="H30" s="14"/>
      <c r="I30" s="14"/>
      <c r="J30" s="14"/>
      <c r="K30" s="14"/>
      <c r="L30" s="136">
        <v>5</v>
      </c>
      <c r="M30" s="136"/>
      <c r="N30" s="136">
        <v>5</v>
      </c>
      <c r="O30" s="136"/>
      <c r="P30" s="136">
        <v>6</v>
      </c>
      <c r="Q30" s="136"/>
      <c r="R30" s="136">
        <v>5</v>
      </c>
      <c r="S30" s="136"/>
      <c r="T30" s="136">
        <v>6</v>
      </c>
      <c r="U30" s="136"/>
      <c r="V30" s="136">
        <f t="shared" si="0"/>
        <v>142</v>
      </c>
      <c r="W30" s="171">
        <f t="shared" si="1"/>
        <v>5.461538461538462</v>
      </c>
      <c r="X30" s="145">
        <v>7</v>
      </c>
      <c r="Y30" s="145"/>
      <c r="Z30" s="145">
        <v>6</v>
      </c>
      <c r="AA30" s="145"/>
      <c r="AB30" s="145">
        <v>5</v>
      </c>
      <c r="AC30" s="145"/>
      <c r="AD30" s="145">
        <v>5</v>
      </c>
      <c r="AE30" s="145"/>
      <c r="AF30" s="145">
        <v>5</v>
      </c>
      <c r="AG30" s="145"/>
      <c r="AH30" s="145">
        <v>6</v>
      </c>
      <c r="AI30" s="145" t="s">
        <v>1289</v>
      </c>
      <c r="AJ30" s="145">
        <v>6</v>
      </c>
      <c r="AK30" s="145"/>
      <c r="AL30" s="145">
        <f t="shared" si="2"/>
        <v>141</v>
      </c>
      <c r="AM30" s="173">
        <f t="shared" si="3"/>
        <v>5.64</v>
      </c>
      <c r="AN30" s="173">
        <f t="shared" si="4"/>
        <v>5.549019607843137</v>
      </c>
      <c r="AO30" s="79" t="s">
        <v>1297</v>
      </c>
      <c r="AP30" s="79" t="s">
        <v>1298</v>
      </c>
      <c r="AQ30" s="79">
        <v>5</v>
      </c>
      <c r="AR30" s="79"/>
      <c r="AS30" s="79">
        <v>7</v>
      </c>
      <c r="AT30" s="79"/>
      <c r="AU30" s="79">
        <v>5</v>
      </c>
      <c r="AV30" s="79"/>
      <c r="AW30" s="79">
        <v>6</v>
      </c>
      <c r="AX30" s="79"/>
      <c r="AY30" s="79">
        <v>5</v>
      </c>
      <c r="AZ30" s="79">
        <v>4</v>
      </c>
      <c r="BA30" s="79">
        <v>6</v>
      </c>
      <c r="BB30" s="79"/>
      <c r="BC30" s="79">
        <v>6</v>
      </c>
      <c r="BD30" s="79"/>
      <c r="BE30" s="79">
        <v>7</v>
      </c>
      <c r="BF30" s="79"/>
      <c r="BG30" s="79">
        <f t="shared" si="5"/>
        <v>164</v>
      </c>
      <c r="BH30" s="220">
        <f t="shared" si="6"/>
        <v>5.857142857142857</v>
      </c>
      <c r="BI30" s="79">
        <v>7</v>
      </c>
      <c r="BJ30" s="79"/>
      <c r="BK30" s="79">
        <v>5</v>
      </c>
      <c r="BL30" s="79">
        <v>4</v>
      </c>
      <c r="BM30" s="79">
        <v>5</v>
      </c>
      <c r="BN30" s="79"/>
      <c r="BO30" s="79">
        <v>5</v>
      </c>
      <c r="BP30" s="79"/>
      <c r="BQ30" s="79">
        <v>5</v>
      </c>
      <c r="BR30" s="79"/>
      <c r="BS30" s="79">
        <f t="shared" si="7"/>
        <v>116</v>
      </c>
      <c r="BT30" s="220">
        <f t="shared" si="8"/>
        <v>5.2727272727272725</v>
      </c>
      <c r="BU30" s="220">
        <f t="shared" si="9"/>
        <v>5.6</v>
      </c>
      <c r="BV30" s="220" t="s">
        <v>1297</v>
      </c>
      <c r="BW30" s="220" t="s">
        <v>1298</v>
      </c>
      <c r="BX30" s="79">
        <v>7</v>
      </c>
      <c r="BY30" s="79"/>
      <c r="BZ30" s="79">
        <v>7</v>
      </c>
      <c r="CA30" s="79"/>
      <c r="CB30" s="79">
        <v>5</v>
      </c>
      <c r="CC30" s="79"/>
      <c r="CD30" s="79">
        <v>7</v>
      </c>
      <c r="CE30" s="79"/>
      <c r="CF30" s="79">
        <v>5</v>
      </c>
      <c r="CG30" s="79"/>
      <c r="CH30" s="79">
        <f t="shared" si="10"/>
        <v>129</v>
      </c>
      <c r="CI30" s="220">
        <f t="shared" si="11"/>
        <v>6.142857142857143</v>
      </c>
      <c r="CJ30" s="79">
        <v>7</v>
      </c>
      <c r="CK30" s="79"/>
      <c r="CL30" s="79">
        <v>8</v>
      </c>
      <c r="CM30" s="79"/>
      <c r="CN30" s="79">
        <v>7</v>
      </c>
      <c r="CO30" s="79"/>
      <c r="CP30" s="79">
        <v>6</v>
      </c>
      <c r="CQ30" s="110"/>
      <c r="CR30" s="79">
        <v>5</v>
      </c>
      <c r="CS30" s="79"/>
      <c r="CT30" s="79">
        <v>7</v>
      </c>
      <c r="CU30" s="79">
        <v>4</v>
      </c>
      <c r="CV30" s="79">
        <v>8</v>
      </c>
      <c r="CW30" s="79"/>
      <c r="CX30" s="79"/>
      <c r="CY30" s="79"/>
      <c r="CZ30" s="79">
        <f t="shared" si="12"/>
        <v>168</v>
      </c>
      <c r="DA30" s="220">
        <f t="shared" si="13"/>
        <v>6.72</v>
      </c>
      <c r="DB30" s="220">
        <f t="shared" si="14"/>
        <v>6.456521739130435</v>
      </c>
      <c r="DC30" s="220">
        <f t="shared" si="15"/>
        <v>5.850340136054422</v>
      </c>
      <c r="DD30" s="79"/>
      <c r="DE30" s="79"/>
      <c r="DF30" s="79"/>
      <c r="DG30" s="79"/>
      <c r="DH30" s="79"/>
      <c r="DI30" s="79"/>
      <c r="DJ30" s="79"/>
      <c r="DK30" s="79"/>
      <c r="DL30" s="110"/>
    </row>
    <row r="31" spans="1:116" ht="15.75">
      <c r="A31" s="2">
        <v>26</v>
      </c>
      <c r="B31" s="19" t="s">
        <v>660</v>
      </c>
      <c r="C31" s="39" t="s">
        <v>816</v>
      </c>
      <c r="D31" s="29">
        <v>32870</v>
      </c>
      <c r="E31" s="2" t="s">
        <v>529</v>
      </c>
      <c r="F31" s="13" t="s">
        <v>73</v>
      </c>
      <c r="G31" s="14" t="s">
        <v>67</v>
      </c>
      <c r="H31" s="14"/>
      <c r="I31" s="14"/>
      <c r="J31" s="14"/>
      <c r="K31" s="14"/>
      <c r="L31" s="136">
        <v>7</v>
      </c>
      <c r="M31" s="136"/>
      <c r="N31" s="136">
        <v>6</v>
      </c>
      <c r="O31" s="136"/>
      <c r="P31" s="136">
        <v>8</v>
      </c>
      <c r="Q31" s="136"/>
      <c r="R31" s="136">
        <v>6</v>
      </c>
      <c r="S31" s="136"/>
      <c r="T31" s="136">
        <v>6</v>
      </c>
      <c r="U31" s="136"/>
      <c r="V31" s="136">
        <f t="shared" si="0"/>
        <v>174</v>
      </c>
      <c r="W31" s="171">
        <f t="shared" si="1"/>
        <v>6.6923076923076925</v>
      </c>
      <c r="X31" s="145">
        <v>8</v>
      </c>
      <c r="Y31" s="145"/>
      <c r="Z31" s="145">
        <v>6</v>
      </c>
      <c r="AA31" s="145"/>
      <c r="AB31" s="145">
        <v>7</v>
      </c>
      <c r="AC31" s="145"/>
      <c r="AD31" s="145">
        <v>5</v>
      </c>
      <c r="AE31" s="145"/>
      <c r="AF31" s="145">
        <v>7</v>
      </c>
      <c r="AG31" s="145"/>
      <c r="AH31" s="145">
        <v>5</v>
      </c>
      <c r="AI31" s="145"/>
      <c r="AJ31" s="145">
        <v>6</v>
      </c>
      <c r="AK31" s="145"/>
      <c r="AL31" s="145">
        <f t="shared" si="2"/>
        <v>156</v>
      </c>
      <c r="AM31" s="173">
        <f t="shared" si="3"/>
        <v>6.24</v>
      </c>
      <c r="AN31" s="173">
        <f t="shared" si="4"/>
        <v>6.470588235294118</v>
      </c>
      <c r="AO31" s="79" t="s">
        <v>1299</v>
      </c>
      <c r="AP31" s="79" t="s">
        <v>1298</v>
      </c>
      <c r="AQ31" s="79">
        <v>6</v>
      </c>
      <c r="AR31" s="79"/>
      <c r="AS31" s="79">
        <v>7</v>
      </c>
      <c r="AT31" s="79"/>
      <c r="AU31" s="79">
        <v>5</v>
      </c>
      <c r="AV31" s="79"/>
      <c r="AW31" s="79">
        <v>7</v>
      </c>
      <c r="AX31" s="79"/>
      <c r="AY31" s="79">
        <v>8</v>
      </c>
      <c r="AZ31" s="79"/>
      <c r="BA31" s="79">
        <v>5</v>
      </c>
      <c r="BB31" s="79"/>
      <c r="BC31" s="79">
        <v>6</v>
      </c>
      <c r="BD31" s="79"/>
      <c r="BE31" s="79">
        <v>6</v>
      </c>
      <c r="BF31" s="79"/>
      <c r="BG31" s="79">
        <f t="shared" si="5"/>
        <v>175</v>
      </c>
      <c r="BH31" s="220">
        <f t="shared" si="6"/>
        <v>6.25</v>
      </c>
      <c r="BI31" s="79">
        <v>8</v>
      </c>
      <c r="BJ31" s="79"/>
      <c r="BK31" s="79">
        <v>6</v>
      </c>
      <c r="BL31" s="79"/>
      <c r="BM31" s="79">
        <v>5</v>
      </c>
      <c r="BN31" s="79"/>
      <c r="BO31" s="79">
        <v>8</v>
      </c>
      <c r="BP31" s="79"/>
      <c r="BQ31" s="79">
        <v>5</v>
      </c>
      <c r="BR31" s="79"/>
      <c r="BS31" s="79">
        <f t="shared" si="7"/>
        <v>141</v>
      </c>
      <c r="BT31" s="220">
        <f t="shared" si="8"/>
        <v>6.409090909090909</v>
      </c>
      <c r="BU31" s="220">
        <f t="shared" si="9"/>
        <v>6.32</v>
      </c>
      <c r="BV31" s="220" t="s">
        <v>1299</v>
      </c>
      <c r="BW31" s="220" t="s">
        <v>1298</v>
      </c>
      <c r="BX31" s="79">
        <v>7</v>
      </c>
      <c r="BY31" s="79">
        <v>4</v>
      </c>
      <c r="BZ31" s="79">
        <v>8</v>
      </c>
      <c r="CA31" s="79"/>
      <c r="CB31" s="79">
        <v>5</v>
      </c>
      <c r="CC31" s="79"/>
      <c r="CD31" s="79">
        <v>8</v>
      </c>
      <c r="CE31" s="79"/>
      <c r="CF31" s="79">
        <v>5</v>
      </c>
      <c r="CG31" s="79"/>
      <c r="CH31" s="79">
        <f t="shared" si="10"/>
        <v>135</v>
      </c>
      <c r="CI31" s="220">
        <f t="shared" si="11"/>
        <v>6.428571428571429</v>
      </c>
      <c r="CJ31" s="79">
        <v>7</v>
      </c>
      <c r="CK31" s="79"/>
      <c r="CL31" s="79">
        <v>6</v>
      </c>
      <c r="CM31" s="79"/>
      <c r="CN31" s="79">
        <v>5</v>
      </c>
      <c r="CO31" s="79"/>
      <c r="CP31" s="79">
        <v>6</v>
      </c>
      <c r="CQ31" s="110"/>
      <c r="CR31" s="79">
        <v>8</v>
      </c>
      <c r="CS31" s="79"/>
      <c r="CT31" s="79">
        <v>6</v>
      </c>
      <c r="CU31" s="79"/>
      <c r="CV31" s="79">
        <v>8</v>
      </c>
      <c r="CW31" s="79"/>
      <c r="CX31" s="79"/>
      <c r="CY31" s="79"/>
      <c r="CZ31" s="79">
        <f t="shared" si="12"/>
        <v>158</v>
      </c>
      <c r="DA31" s="220">
        <f t="shared" si="13"/>
        <v>6.32</v>
      </c>
      <c r="DB31" s="220">
        <f t="shared" si="14"/>
        <v>6.369565217391305</v>
      </c>
      <c r="DC31" s="220">
        <f t="shared" si="15"/>
        <v>6.387755102040816</v>
      </c>
      <c r="DD31" s="79"/>
      <c r="DE31" s="79"/>
      <c r="DF31" s="79"/>
      <c r="DG31" s="79"/>
      <c r="DH31" s="79"/>
      <c r="DI31" s="79"/>
      <c r="DJ31" s="79"/>
      <c r="DK31" s="79"/>
      <c r="DL31" s="110"/>
    </row>
    <row r="32" spans="1:116" ht="15.75">
      <c r="A32" s="2">
        <v>27</v>
      </c>
      <c r="B32" s="19" t="s">
        <v>817</v>
      </c>
      <c r="C32" s="39" t="s">
        <v>818</v>
      </c>
      <c r="D32" s="29">
        <v>33698</v>
      </c>
      <c r="E32" s="2" t="s">
        <v>38</v>
      </c>
      <c r="F32" s="13" t="s">
        <v>573</v>
      </c>
      <c r="G32" s="14" t="s">
        <v>78</v>
      </c>
      <c r="H32" s="14"/>
      <c r="I32" s="14"/>
      <c r="J32" s="14"/>
      <c r="K32" s="14"/>
      <c r="L32" s="136">
        <v>5</v>
      </c>
      <c r="M32" s="136">
        <v>3</v>
      </c>
      <c r="N32" s="136">
        <v>5</v>
      </c>
      <c r="O32" s="136"/>
      <c r="P32" s="136">
        <v>5</v>
      </c>
      <c r="Q32" s="136"/>
      <c r="R32" s="136">
        <v>5</v>
      </c>
      <c r="S32" s="136">
        <v>2</v>
      </c>
      <c r="T32" s="136">
        <v>6</v>
      </c>
      <c r="U32" s="136"/>
      <c r="V32" s="136">
        <f t="shared" si="0"/>
        <v>135</v>
      </c>
      <c r="W32" s="171">
        <f t="shared" si="1"/>
        <v>5.1923076923076925</v>
      </c>
      <c r="X32" s="145">
        <v>5</v>
      </c>
      <c r="Y32" s="145"/>
      <c r="Z32" s="145">
        <v>6</v>
      </c>
      <c r="AA32" s="145"/>
      <c r="AB32" s="145">
        <v>5</v>
      </c>
      <c r="AC32" s="145">
        <v>3</v>
      </c>
      <c r="AD32" s="145">
        <v>5</v>
      </c>
      <c r="AE32" s="145"/>
      <c r="AF32" s="145">
        <v>5</v>
      </c>
      <c r="AG32" s="145"/>
      <c r="AH32" s="145">
        <v>5</v>
      </c>
      <c r="AI32" s="145" t="s">
        <v>1292</v>
      </c>
      <c r="AJ32" s="145">
        <v>6</v>
      </c>
      <c r="AK32" s="145"/>
      <c r="AL32" s="145">
        <f t="shared" si="2"/>
        <v>131</v>
      </c>
      <c r="AM32" s="173">
        <f t="shared" si="3"/>
        <v>5.24</v>
      </c>
      <c r="AN32" s="173">
        <f t="shared" si="4"/>
        <v>5.215686274509804</v>
      </c>
      <c r="AO32" s="79" t="s">
        <v>1297</v>
      </c>
      <c r="AP32" s="79" t="s">
        <v>1298</v>
      </c>
      <c r="AQ32" s="79">
        <v>5</v>
      </c>
      <c r="AR32" s="79">
        <v>4</v>
      </c>
      <c r="AS32" s="79">
        <v>7</v>
      </c>
      <c r="AT32" s="79"/>
      <c r="AU32" s="79">
        <v>5</v>
      </c>
      <c r="AV32" s="79">
        <v>4</v>
      </c>
      <c r="AW32" s="79">
        <v>6</v>
      </c>
      <c r="AX32" s="79"/>
      <c r="AY32" s="79">
        <v>5</v>
      </c>
      <c r="AZ32" s="79"/>
      <c r="BA32" s="79">
        <v>6</v>
      </c>
      <c r="BB32" s="79"/>
      <c r="BC32" s="79">
        <v>6</v>
      </c>
      <c r="BD32" s="79"/>
      <c r="BE32" s="79">
        <v>6</v>
      </c>
      <c r="BF32" s="79"/>
      <c r="BG32" s="79">
        <f t="shared" si="5"/>
        <v>160</v>
      </c>
      <c r="BH32" s="220">
        <f t="shared" si="6"/>
        <v>5.714285714285714</v>
      </c>
      <c r="BI32" s="79">
        <v>5</v>
      </c>
      <c r="BJ32" s="79"/>
      <c r="BK32" s="79">
        <v>5</v>
      </c>
      <c r="BL32" s="79">
        <v>3</v>
      </c>
      <c r="BM32" s="79">
        <v>6</v>
      </c>
      <c r="BN32" s="79" t="s">
        <v>1289</v>
      </c>
      <c r="BO32" s="79">
        <v>6</v>
      </c>
      <c r="BP32" s="79" t="s">
        <v>1292</v>
      </c>
      <c r="BQ32" s="79">
        <v>5</v>
      </c>
      <c r="BR32" s="79">
        <v>4</v>
      </c>
      <c r="BS32" s="79">
        <f t="shared" si="7"/>
        <v>120</v>
      </c>
      <c r="BT32" s="220">
        <f t="shared" si="8"/>
        <v>5.454545454545454</v>
      </c>
      <c r="BU32" s="220">
        <f t="shared" si="9"/>
        <v>5.6</v>
      </c>
      <c r="BV32" s="220" t="s">
        <v>1297</v>
      </c>
      <c r="BW32" s="220" t="s">
        <v>1298</v>
      </c>
      <c r="BX32" s="110">
        <v>5</v>
      </c>
      <c r="BY32" s="110">
        <v>4</v>
      </c>
      <c r="BZ32" s="110">
        <v>6</v>
      </c>
      <c r="CA32" s="110"/>
      <c r="CB32" s="110">
        <v>6</v>
      </c>
      <c r="CC32" s="110"/>
      <c r="CD32" s="110">
        <v>7</v>
      </c>
      <c r="CE32" s="110" t="s">
        <v>1289</v>
      </c>
      <c r="CF32" s="110">
        <v>5</v>
      </c>
      <c r="CG32" s="110"/>
      <c r="CH32" s="79">
        <f t="shared" si="10"/>
        <v>119</v>
      </c>
      <c r="CI32" s="220">
        <f t="shared" si="11"/>
        <v>5.666666666666667</v>
      </c>
      <c r="CJ32" s="79">
        <v>5</v>
      </c>
      <c r="CK32" s="110"/>
      <c r="CL32" s="110">
        <v>6</v>
      </c>
      <c r="CM32" s="110"/>
      <c r="CN32" s="110">
        <v>4</v>
      </c>
      <c r="CO32" s="110">
        <v>4</v>
      </c>
      <c r="CP32" s="110">
        <v>5</v>
      </c>
      <c r="CQ32" s="110"/>
      <c r="CR32" s="110">
        <v>5</v>
      </c>
      <c r="CS32" s="110"/>
      <c r="CT32" s="110">
        <v>6</v>
      </c>
      <c r="CU32" s="110">
        <v>4</v>
      </c>
      <c r="CV32" s="79">
        <v>8</v>
      </c>
      <c r="CW32" s="110"/>
      <c r="CX32" s="110"/>
      <c r="CY32" s="110"/>
      <c r="CZ32" s="79">
        <f t="shared" si="12"/>
        <v>132</v>
      </c>
      <c r="DA32" s="220">
        <f t="shared" si="13"/>
        <v>5.28</v>
      </c>
      <c r="DB32" s="220">
        <f t="shared" si="14"/>
        <v>5.456521739130435</v>
      </c>
      <c r="DC32" s="220">
        <f t="shared" si="15"/>
        <v>5.421768707482993</v>
      </c>
      <c r="DD32" s="110"/>
      <c r="DE32" s="110"/>
      <c r="DF32" s="110"/>
      <c r="DG32" s="110"/>
      <c r="DH32" s="110"/>
      <c r="DI32" s="110"/>
      <c r="DJ32" s="110"/>
      <c r="DK32" s="110"/>
      <c r="DL32" s="110"/>
    </row>
    <row r="33" spans="1:116" ht="15.75">
      <c r="A33" s="2">
        <v>28</v>
      </c>
      <c r="B33" s="19" t="s">
        <v>819</v>
      </c>
      <c r="C33" s="39" t="s">
        <v>457</v>
      </c>
      <c r="D33" s="29">
        <v>33611</v>
      </c>
      <c r="E33" s="2" t="s">
        <v>529</v>
      </c>
      <c r="F33" s="13" t="s">
        <v>771</v>
      </c>
      <c r="G33" s="14" t="s">
        <v>67</v>
      </c>
      <c r="H33" s="14"/>
      <c r="I33" s="14"/>
      <c r="J33" s="14"/>
      <c r="K33" s="14"/>
      <c r="L33" s="136">
        <v>5</v>
      </c>
      <c r="M33" s="136">
        <v>4</v>
      </c>
      <c r="N33" s="136">
        <v>5</v>
      </c>
      <c r="O33" s="136"/>
      <c r="P33" s="136">
        <v>6</v>
      </c>
      <c r="Q33" s="136"/>
      <c r="R33" s="136">
        <v>5</v>
      </c>
      <c r="S33" s="136"/>
      <c r="T33" s="136">
        <v>6</v>
      </c>
      <c r="U33" s="136"/>
      <c r="V33" s="136">
        <f t="shared" si="0"/>
        <v>142</v>
      </c>
      <c r="W33" s="171">
        <f t="shared" si="1"/>
        <v>5.461538461538462</v>
      </c>
      <c r="X33" s="145">
        <v>6</v>
      </c>
      <c r="Y33" s="145"/>
      <c r="Z33" s="145">
        <v>7</v>
      </c>
      <c r="AA33" s="145"/>
      <c r="AB33" s="145">
        <v>5</v>
      </c>
      <c r="AC33" s="145"/>
      <c r="AD33" s="145">
        <v>6</v>
      </c>
      <c r="AE33" s="145"/>
      <c r="AF33" s="145">
        <v>5</v>
      </c>
      <c r="AG33" s="145"/>
      <c r="AH33" s="145">
        <v>5</v>
      </c>
      <c r="AI33" s="145"/>
      <c r="AJ33" s="145">
        <v>6</v>
      </c>
      <c r="AK33" s="145"/>
      <c r="AL33" s="145">
        <f t="shared" si="2"/>
        <v>141</v>
      </c>
      <c r="AM33" s="173">
        <f t="shared" si="3"/>
        <v>5.64</v>
      </c>
      <c r="AN33" s="173">
        <f t="shared" si="4"/>
        <v>5.549019607843137</v>
      </c>
      <c r="AO33" s="79" t="s">
        <v>1297</v>
      </c>
      <c r="AP33" s="79" t="s">
        <v>1298</v>
      </c>
      <c r="AQ33" s="79">
        <v>6</v>
      </c>
      <c r="AR33" s="79"/>
      <c r="AS33" s="79">
        <v>7</v>
      </c>
      <c r="AT33" s="79"/>
      <c r="AU33" s="79">
        <v>5</v>
      </c>
      <c r="AV33" s="79">
        <v>4</v>
      </c>
      <c r="AW33" s="79">
        <v>6</v>
      </c>
      <c r="AX33" s="79"/>
      <c r="AY33" s="79">
        <v>5</v>
      </c>
      <c r="AZ33" s="79"/>
      <c r="BA33" s="79">
        <v>7</v>
      </c>
      <c r="BB33" s="79"/>
      <c r="BC33" s="79">
        <v>6</v>
      </c>
      <c r="BD33" s="79"/>
      <c r="BE33" s="79">
        <v>7</v>
      </c>
      <c r="BF33" s="79"/>
      <c r="BG33" s="79">
        <f t="shared" si="5"/>
        <v>172</v>
      </c>
      <c r="BH33" s="220">
        <f t="shared" si="6"/>
        <v>6.142857142857143</v>
      </c>
      <c r="BI33" s="79">
        <v>6</v>
      </c>
      <c r="BJ33" s="79"/>
      <c r="BK33" s="79">
        <v>5</v>
      </c>
      <c r="BL33" s="79">
        <v>4</v>
      </c>
      <c r="BM33" s="79">
        <v>6</v>
      </c>
      <c r="BN33" s="79"/>
      <c r="BO33" s="79">
        <v>5</v>
      </c>
      <c r="BP33" s="79">
        <v>4</v>
      </c>
      <c r="BQ33" s="79">
        <v>5</v>
      </c>
      <c r="BR33" s="79"/>
      <c r="BS33" s="79">
        <f t="shared" si="7"/>
        <v>117</v>
      </c>
      <c r="BT33" s="220">
        <f t="shared" si="8"/>
        <v>5.318181818181818</v>
      </c>
      <c r="BU33" s="220">
        <f t="shared" si="9"/>
        <v>5.78</v>
      </c>
      <c r="BV33" s="220" t="s">
        <v>1297</v>
      </c>
      <c r="BW33" s="220" t="s">
        <v>1298</v>
      </c>
      <c r="BX33" s="79">
        <v>6</v>
      </c>
      <c r="BY33" s="79"/>
      <c r="BZ33" s="79">
        <v>7</v>
      </c>
      <c r="CA33" s="79"/>
      <c r="CB33" s="79">
        <v>8</v>
      </c>
      <c r="CC33" s="79"/>
      <c r="CD33" s="79">
        <v>7</v>
      </c>
      <c r="CE33" s="79"/>
      <c r="CF33" s="79">
        <v>5</v>
      </c>
      <c r="CG33" s="79"/>
      <c r="CH33" s="79">
        <f t="shared" si="10"/>
        <v>138</v>
      </c>
      <c r="CI33" s="220">
        <f t="shared" si="11"/>
        <v>6.571428571428571</v>
      </c>
      <c r="CJ33" s="79">
        <v>5</v>
      </c>
      <c r="CK33" s="79"/>
      <c r="CL33" s="79">
        <v>8</v>
      </c>
      <c r="CM33" s="79"/>
      <c r="CN33" s="79">
        <v>6</v>
      </c>
      <c r="CO33" s="79"/>
      <c r="CP33" s="79">
        <v>7</v>
      </c>
      <c r="CQ33" s="110"/>
      <c r="CR33" s="79">
        <v>6</v>
      </c>
      <c r="CS33" s="79"/>
      <c r="CT33" s="79">
        <v>7</v>
      </c>
      <c r="CU33" s="79"/>
      <c r="CV33" s="79">
        <v>8</v>
      </c>
      <c r="CW33" s="79"/>
      <c r="CX33" s="79"/>
      <c r="CY33" s="79"/>
      <c r="CZ33" s="79">
        <f t="shared" si="12"/>
        <v>164</v>
      </c>
      <c r="DA33" s="220">
        <f t="shared" si="13"/>
        <v>6.56</v>
      </c>
      <c r="DB33" s="220">
        <f t="shared" si="14"/>
        <v>6.565217391304348</v>
      </c>
      <c r="DC33" s="220">
        <f t="shared" si="15"/>
        <v>5.945578231292517</v>
      </c>
      <c r="DD33" s="79"/>
      <c r="DE33" s="79"/>
      <c r="DF33" s="79"/>
      <c r="DG33" s="79"/>
      <c r="DH33" s="79"/>
      <c r="DI33" s="79"/>
      <c r="DJ33" s="79"/>
      <c r="DK33" s="79"/>
      <c r="DL33" s="110"/>
    </row>
    <row r="34" spans="1:116" ht="15.75">
      <c r="A34" s="2">
        <v>29</v>
      </c>
      <c r="B34" s="19" t="s">
        <v>820</v>
      </c>
      <c r="C34" s="39" t="s">
        <v>37</v>
      </c>
      <c r="D34" s="29">
        <v>33828</v>
      </c>
      <c r="E34" s="2" t="s">
        <v>529</v>
      </c>
      <c r="F34" s="13" t="s">
        <v>85</v>
      </c>
      <c r="G34" s="14" t="s">
        <v>67</v>
      </c>
      <c r="H34" s="14"/>
      <c r="I34" s="14"/>
      <c r="J34" s="14"/>
      <c r="K34" s="14"/>
      <c r="L34" s="136">
        <v>5</v>
      </c>
      <c r="M34" s="136">
        <v>0</v>
      </c>
      <c r="N34" s="136">
        <v>5</v>
      </c>
      <c r="O34" s="136"/>
      <c r="P34" s="136">
        <v>5</v>
      </c>
      <c r="Q34" s="136"/>
      <c r="R34" s="136">
        <v>6</v>
      </c>
      <c r="S34" s="136">
        <v>4</v>
      </c>
      <c r="T34" s="136">
        <v>6</v>
      </c>
      <c r="U34" s="136"/>
      <c r="V34" s="136">
        <f t="shared" si="0"/>
        <v>140</v>
      </c>
      <c r="W34" s="171">
        <f t="shared" si="1"/>
        <v>5.384615384615385</v>
      </c>
      <c r="X34" s="145">
        <v>5</v>
      </c>
      <c r="Y34" s="145">
        <v>3</v>
      </c>
      <c r="Z34" s="145">
        <v>6</v>
      </c>
      <c r="AA34" s="145"/>
      <c r="AB34" s="145">
        <v>5</v>
      </c>
      <c r="AC34" s="145">
        <v>3</v>
      </c>
      <c r="AD34" s="145">
        <v>5</v>
      </c>
      <c r="AE34" s="145"/>
      <c r="AF34" s="145">
        <v>5</v>
      </c>
      <c r="AG34" s="145" t="s">
        <v>1229</v>
      </c>
      <c r="AH34" s="145">
        <v>5</v>
      </c>
      <c r="AI34" s="145" t="s">
        <v>1291</v>
      </c>
      <c r="AJ34" s="145">
        <v>5</v>
      </c>
      <c r="AK34" s="145"/>
      <c r="AL34" s="145">
        <f t="shared" si="2"/>
        <v>128</v>
      </c>
      <c r="AM34" s="173">
        <f t="shared" si="3"/>
        <v>5.12</v>
      </c>
      <c r="AN34" s="173">
        <f t="shared" si="4"/>
        <v>5.254901960784314</v>
      </c>
      <c r="AO34" s="79" t="s">
        <v>1302</v>
      </c>
      <c r="AP34" s="79" t="s">
        <v>1303</v>
      </c>
      <c r="AQ34" s="79">
        <v>6</v>
      </c>
      <c r="AR34" s="79"/>
      <c r="AS34" s="79">
        <v>7</v>
      </c>
      <c r="AT34" s="79"/>
      <c r="AU34" s="79">
        <v>6</v>
      </c>
      <c r="AV34" s="79" t="s">
        <v>1289</v>
      </c>
      <c r="AW34" s="79">
        <v>7</v>
      </c>
      <c r="AX34" s="79" t="s">
        <v>1292</v>
      </c>
      <c r="AY34" s="79">
        <v>5</v>
      </c>
      <c r="AZ34" s="79">
        <v>4</v>
      </c>
      <c r="BA34" s="79">
        <v>5</v>
      </c>
      <c r="BB34" s="79"/>
      <c r="BC34" s="79">
        <v>5</v>
      </c>
      <c r="BD34" s="79"/>
      <c r="BE34" s="79">
        <v>6</v>
      </c>
      <c r="BF34" s="79"/>
      <c r="BG34" s="79">
        <f t="shared" si="5"/>
        <v>166</v>
      </c>
      <c r="BH34" s="220">
        <f t="shared" si="6"/>
        <v>5.928571428571429</v>
      </c>
      <c r="BI34" s="79">
        <v>5</v>
      </c>
      <c r="BJ34" s="79">
        <v>4</v>
      </c>
      <c r="BK34" s="79">
        <v>5</v>
      </c>
      <c r="BL34" s="79">
        <v>4</v>
      </c>
      <c r="BM34" s="79">
        <v>6</v>
      </c>
      <c r="BN34" s="79">
        <v>4</v>
      </c>
      <c r="BO34" s="79">
        <v>5</v>
      </c>
      <c r="BP34" s="79" t="s">
        <v>1289</v>
      </c>
      <c r="BQ34" s="79">
        <v>5</v>
      </c>
      <c r="BR34" s="79"/>
      <c r="BS34" s="79">
        <f t="shared" si="7"/>
        <v>114</v>
      </c>
      <c r="BT34" s="220">
        <f t="shared" si="8"/>
        <v>5.181818181818182</v>
      </c>
      <c r="BU34" s="220">
        <f t="shared" si="9"/>
        <v>5.6</v>
      </c>
      <c r="BV34" s="220" t="s">
        <v>1297</v>
      </c>
      <c r="BW34" s="220" t="s">
        <v>1298</v>
      </c>
      <c r="BX34" s="79">
        <v>6</v>
      </c>
      <c r="BY34" s="79"/>
      <c r="BZ34" s="79">
        <v>7</v>
      </c>
      <c r="CA34" s="79"/>
      <c r="CB34" s="79">
        <v>6</v>
      </c>
      <c r="CC34" s="79"/>
      <c r="CD34" s="79">
        <v>5</v>
      </c>
      <c r="CE34" s="79"/>
      <c r="CF34" s="79">
        <v>5</v>
      </c>
      <c r="CG34" s="79"/>
      <c r="CH34" s="79">
        <f t="shared" si="10"/>
        <v>122</v>
      </c>
      <c r="CI34" s="220">
        <f t="shared" si="11"/>
        <v>5.809523809523809</v>
      </c>
      <c r="CJ34" s="79">
        <v>6</v>
      </c>
      <c r="CK34" s="79"/>
      <c r="CL34" s="79">
        <v>8</v>
      </c>
      <c r="CM34" s="79"/>
      <c r="CN34" s="79">
        <v>6</v>
      </c>
      <c r="CO34" s="79"/>
      <c r="CP34" s="79">
        <v>5</v>
      </c>
      <c r="CQ34" s="110"/>
      <c r="CR34" s="79">
        <v>5</v>
      </c>
      <c r="CS34" s="79"/>
      <c r="CT34" s="79">
        <v>5</v>
      </c>
      <c r="CU34" s="79"/>
      <c r="CV34" s="79">
        <v>8</v>
      </c>
      <c r="CW34" s="79"/>
      <c r="CX34" s="79"/>
      <c r="CY34" s="79"/>
      <c r="CZ34" s="79">
        <f t="shared" si="12"/>
        <v>145</v>
      </c>
      <c r="DA34" s="220">
        <f t="shared" si="13"/>
        <v>5.8</v>
      </c>
      <c r="DB34" s="220">
        <f t="shared" si="14"/>
        <v>5.804347826086956</v>
      </c>
      <c r="DC34" s="220">
        <f t="shared" si="15"/>
        <v>5.54421768707483</v>
      </c>
      <c r="DD34" s="79"/>
      <c r="DE34" s="79"/>
      <c r="DF34" s="79"/>
      <c r="DG34" s="79"/>
      <c r="DH34" s="79"/>
      <c r="DI34" s="79"/>
      <c r="DJ34" s="79"/>
      <c r="DK34" s="79"/>
      <c r="DL34" s="110"/>
    </row>
    <row r="35" spans="1:116" ht="15.75">
      <c r="A35" s="2">
        <v>30</v>
      </c>
      <c r="B35" s="19" t="s">
        <v>821</v>
      </c>
      <c r="C35" s="39" t="s">
        <v>226</v>
      </c>
      <c r="D35" s="29">
        <v>33854</v>
      </c>
      <c r="E35" s="2" t="s">
        <v>38</v>
      </c>
      <c r="F35" s="13" t="s">
        <v>71</v>
      </c>
      <c r="G35" s="14" t="s">
        <v>70</v>
      </c>
      <c r="H35" s="14"/>
      <c r="I35" s="14"/>
      <c r="J35" s="14"/>
      <c r="K35" s="14"/>
      <c r="L35" s="136">
        <v>5</v>
      </c>
      <c r="M35" s="136"/>
      <c r="N35" s="136">
        <v>7</v>
      </c>
      <c r="O35" s="136"/>
      <c r="P35" s="136">
        <v>6</v>
      </c>
      <c r="Q35" s="136"/>
      <c r="R35" s="136">
        <v>5</v>
      </c>
      <c r="S35" s="136"/>
      <c r="T35" s="136">
        <v>6</v>
      </c>
      <c r="U35" s="136"/>
      <c r="V35" s="136">
        <f t="shared" si="0"/>
        <v>152</v>
      </c>
      <c r="W35" s="171">
        <f t="shared" si="1"/>
        <v>5.846153846153846</v>
      </c>
      <c r="X35" s="145">
        <v>6</v>
      </c>
      <c r="Y35" s="145"/>
      <c r="Z35" s="145">
        <v>8</v>
      </c>
      <c r="AA35" s="145"/>
      <c r="AB35" s="145">
        <v>6</v>
      </c>
      <c r="AC35" s="145"/>
      <c r="AD35" s="145">
        <v>5</v>
      </c>
      <c r="AE35" s="145"/>
      <c r="AF35" s="145">
        <v>6</v>
      </c>
      <c r="AG35" s="145"/>
      <c r="AH35" s="145">
        <v>5</v>
      </c>
      <c r="AI35" s="145">
        <v>4</v>
      </c>
      <c r="AJ35" s="145">
        <v>6</v>
      </c>
      <c r="AK35" s="145"/>
      <c r="AL35" s="145">
        <f t="shared" si="2"/>
        <v>148</v>
      </c>
      <c r="AM35" s="173">
        <f t="shared" si="3"/>
        <v>5.92</v>
      </c>
      <c r="AN35" s="173">
        <f t="shared" si="4"/>
        <v>5.882352941176471</v>
      </c>
      <c r="AO35" s="79" t="s">
        <v>1297</v>
      </c>
      <c r="AP35" s="79" t="s">
        <v>1298</v>
      </c>
      <c r="AQ35" s="79">
        <v>6</v>
      </c>
      <c r="AR35" s="79"/>
      <c r="AS35" s="79">
        <v>6</v>
      </c>
      <c r="AT35" s="79"/>
      <c r="AU35" s="79">
        <v>5</v>
      </c>
      <c r="AV35" s="79"/>
      <c r="AW35" s="79">
        <v>7</v>
      </c>
      <c r="AX35" s="79"/>
      <c r="AY35" s="79">
        <v>8</v>
      </c>
      <c r="AZ35" s="79"/>
      <c r="BA35" s="79">
        <v>5</v>
      </c>
      <c r="BB35" s="79"/>
      <c r="BC35" s="79">
        <v>6</v>
      </c>
      <c r="BD35" s="79"/>
      <c r="BE35" s="79">
        <v>7</v>
      </c>
      <c r="BF35" s="79">
        <v>4</v>
      </c>
      <c r="BG35" s="79">
        <f t="shared" si="5"/>
        <v>176</v>
      </c>
      <c r="BH35" s="220">
        <f t="shared" si="6"/>
        <v>6.285714285714286</v>
      </c>
      <c r="BI35" s="79">
        <v>6</v>
      </c>
      <c r="BJ35" s="79"/>
      <c r="BK35" s="79">
        <v>6</v>
      </c>
      <c r="BL35" s="79"/>
      <c r="BM35" s="79">
        <v>5</v>
      </c>
      <c r="BN35" s="79">
        <v>4</v>
      </c>
      <c r="BO35" s="79">
        <v>6</v>
      </c>
      <c r="BP35" s="79"/>
      <c r="BQ35" s="79">
        <v>5</v>
      </c>
      <c r="BR35" s="79"/>
      <c r="BS35" s="79">
        <f t="shared" si="7"/>
        <v>123</v>
      </c>
      <c r="BT35" s="220">
        <f t="shared" si="8"/>
        <v>5.590909090909091</v>
      </c>
      <c r="BU35" s="220">
        <f t="shared" si="9"/>
        <v>5.98</v>
      </c>
      <c r="BV35" s="220" t="s">
        <v>1297</v>
      </c>
      <c r="BW35" s="220" t="s">
        <v>1298</v>
      </c>
      <c r="BX35" s="79">
        <v>7</v>
      </c>
      <c r="BY35" s="79"/>
      <c r="BZ35" s="79">
        <v>8</v>
      </c>
      <c r="CA35" s="79"/>
      <c r="CB35" s="79">
        <v>5</v>
      </c>
      <c r="CC35" s="79"/>
      <c r="CD35" s="79">
        <v>7</v>
      </c>
      <c r="CE35" s="79"/>
      <c r="CF35" s="79">
        <v>7</v>
      </c>
      <c r="CG35" s="79"/>
      <c r="CH35" s="79">
        <f t="shared" si="10"/>
        <v>140</v>
      </c>
      <c r="CI35" s="220">
        <f t="shared" si="11"/>
        <v>6.666666666666667</v>
      </c>
      <c r="CJ35" s="79">
        <v>6</v>
      </c>
      <c r="CK35" s="79"/>
      <c r="CL35" s="79">
        <v>9</v>
      </c>
      <c r="CM35" s="79"/>
      <c r="CN35" s="79">
        <v>7</v>
      </c>
      <c r="CO35" s="79"/>
      <c r="CP35" s="79">
        <v>7</v>
      </c>
      <c r="CQ35" s="110">
        <v>4</v>
      </c>
      <c r="CR35" s="79">
        <v>8</v>
      </c>
      <c r="CS35" s="79"/>
      <c r="CT35" s="79">
        <v>7</v>
      </c>
      <c r="CU35" s="79"/>
      <c r="CV35" s="79">
        <v>8</v>
      </c>
      <c r="CW35" s="79"/>
      <c r="CX35" s="79"/>
      <c r="CY35" s="79"/>
      <c r="CZ35" s="79">
        <f t="shared" si="12"/>
        <v>181</v>
      </c>
      <c r="DA35" s="220">
        <f t="shared" si="13"/>
        <v>7.24</v>
      </c>
      <c r="DB35" s="220">
        <f t="shared" si="14"/>
        <v>6.978260869565218</v>
      </c>
      <c r="DC35" s="220">
        <f t="shared" si="15"/>
        <v>6.258503401360544</v>
      </c>
      <c r="DD35" s="79"/>
      <c r="DE35" s="79"/>
      <c r="DF35" s="79"/>
      <c r="DG35" s="79"/>
      <c r="DH35" s="79"/>
      <c r="DI35" s="79"/>
      <c r="DJ35" s="79"/>
      <c r="DK35" s="79"/>
      <c r="DL35" s="110"/>
    </row>
    <row r="36" spans="1:116" ht="15.75">
      <c r="A36" s="2">
        <v>31</v>
      </c>
      <c r="B36" s="19" t="s">
        <v>822</v>
      </c>
      <c r="C36" s="39" t="s">
        <v>823</v>
      </c>
      <c r="D36" s="29">
        <v>33958</v>
      </c>
      <c r="E36" s="2" t="s">
        <v>529</v>
      </c>
      <c r="F36" s="13" t="s">
        <v>85</v>
      </c>
      <c r="G36" s="14" t="s">
        <v>67</v>
      </c>
      <c r="H36" s="14"/>
      <c r="I36" s="14"/>
      <c r="J36" s="14"/>
      <c r="K36" s="14"/>
      <c r="L36" s="136">
        <v>6</v>
      </c>
      <c r="M36" s="136"/>
      <c r="N36" s="136">
        <v>6</v>
      </c>
      <c r="O36" s="136"/>
      <c r="P36" s="136">
        <v>7</v>
      </c>
      <c r="Q36" s="136"/>
      <c r="R36" s="136">
        <v>6</v>
      </c>
      <c r="S36" s="136"/>
      <c r="T36" s="136">
        <v>6</v>
      </c>
      <c r="U36" s="136"/>
      <c r="V36" s="136">
        <f t="shared" si="0"/>
        <v>163</v>
      </c>
      <c r="W36" s="171">
        <f t="shared" si="1"/>
        <v>6.269230769230769</v>
      </c>
      <c r="X36" s="145">
        <v>9</v>
      </c>
      <c r="Y36" s="145"/>
      <c r="Z36" s="145">
        <v>8</v>
      </c>
      <c r="AA36" s="145"/>
      <c r="AB36" s="145">
        <v>7</v>
      </c>
      <c r="AC36" s="145"/>
      <c r="AD36" s="145">
        <v>5</v>
      </c>
      <c r="AE36" s="145"/>
      <c r="AF36" s="145">
        <v>7</v>
      </c>
      <c r="AG36" s="145"/>
      <c r="AH36" s="145">
        <v>8</v>
      </c>
      <c r="AI36" s="145"/>
      <c r="AJ36" s="145">
        <v>7</v>
      </c>
      <c r="AK36" s="145"/>
      <c r="AL36" s="145">
        <f t="shared" si="2"/>
        <v>180</v>
      </c>
      <c r="AM36" s="173">
        <f t="shared" si="3"/>
        <v>7.2</v>
      </c>
      <c r="AN36" s="173">
        <f t="shared" si="4"/>
        <v>6.7254901960784315</v>
      </c>
      <c r="AO36" s="79" t="s">
        <v>1299</v>
      </c>
      <c r="AP36" s="79" t="s">
        <v>1298</v>
      </c>
      <c r="AQ36" s="79">
        <v>7</v>
      </c>
      <c r="AR36" s="79"/>
      <c r="AS36" s="79">
        <v>8</v>
      </c>
      <c r="AT36" s="79"/>
      <c r="AU36" s="79">
        <v>5</v>
      </c>
      <c r="AV36" s="79"/>
      <c r="AW36" s="79">
        <v>8</v>
      </c>
      <c r="AX36" s="79"/>
      <c r="AY36" s="79">
        <v>8</v>
      </c>
      <c r="AZ36" s="79"/>
      <c r="BA36" s="79">
        <v>9</v>
      </c>
      <c r="BB36" s="79"/>
      <c r="BC36" s="79">
        <v>8</v>
      </c>
      <c r="BD36" s="79"/>
      <c r="BE36" s="79">
        <v>8</v>
      </c>
      <c r="BF36" s="79"/>
      <c r="BG36" s="79">
        <f t="shared" si="5"/>
        <v>213</v>
      </c>
      <c r="BH36" s="220">
        <f t="shared" si="6"/>
        <v>7.607142857142857</v>
      </c>
      <c r="BI36" s="79">
        <v>8</v>
      </c>
      <c r="BJ36" s="79"/>
      <c r="BK36" s="79">
        <v>8</v>
      </c>
      <c r="BL36" s="79"/>
      <c r="BM36" s="79">
        <v>7</v>
      </c>
      <c r="BN36" s="79"/>
      <c r="BO36" s="79">
        <v>9</v>
      </c>
      <c r="BP36" s="79"/>
      <c r="BQ36" s="79">
        <v>7</v>
      </c>
      <c r="BR36" s="79"/>
      <c r="BS36" s="79">
        <f t="shared" si="7"/>
        <v>173</v>
      </c>
      <c r="BT36" s="220">
        <f t="shared" si="8"/>
        <v>7.863636363636363</v>
      </c>
      <c r="BU36" s="220">
        <f t="shared" si="9"/>
        <v>7.72</v>
      </c>
      <c r="BV36" s="220" t="s">
        <v>1301</v>
      </c>
      <c r="BW36" s="220" t="s">
        <v>1298</v>
      </c>
      <c r="BX36" s="79">
        <v>8</v>
      </c>
      <c r="BY36" s="79"/>
      <c r="BZ36" s="79">
        <v>9</v>
      </c>
      <c r="CA36" s="79"/>
      <c r="CB36" s="79">
        <v>7</v>
      </c>
      <c r="CC36" s="79"/>
      <c r="CD36" s="79">
        <v>7</v>
      </c>
      <c r="CE36" s="79"/>
      <c r="CF36" s="79">
        <v>7</v>
      </c>
      <c r="CG36" s="79"/>
      <c r="CH36" s="79">
        <f t="shared" si="10"/>
        <v>159</v>
      </c>
      <c r="CI36" s="220">
        <f t="shared" si="11"/>
        <v>7.571428571428571</v>
      </c>
      <c r="CJ36" s="79">
        <v>9</v>
      </c>
      <c r="CK36" s="79"/>
      <c r="CL36" s="79">
        <v>8</v>
      </c>
      <c r="CM36" s="79"/>
      <c r="CN36" s="79">
        <v>8</v>
      </c>
      <c r="CO36" s="79"/>
      <c r="CP36" s="79">
        <v>9</v>
      </c>
      <c r="CQ36" s="110"/>
      <c r="CR36" s="79">
        <v>8</v>
      </c>
      <c r="CS36" s="79"/>
      <c r="CT36" s="79">
        <v>8</v>
      </c>
      <c r="CU36" s="79"/>
      <c r="CV36" s="79">
        <v>8</v>
      </c>
      <c r="CW36" s="79"/>
      <c r="CX36" s="79"/>
      <c r="CY36" s="79"/>
      <c r="CZ36" s="79">
        <f t="shared" si="12"/>
        <v>209</v>
      </c>
      <c r="DA36" s="220">
        <f t="shared" si="13"/>
        <v>8.36</v>
      </c>
      <c r="DB36" s="220">
        <f t="shared" si="14"/>
        <v>8</v>
      </c>
      <c r="DC36" s="220">
        <f t="shared" si="15"/>
        <v>7.462585034013605</v>
      </c>
      <c r="DD36" s="79"/>
      <c r="DE36" s="79"/>
      <c r="DF36" s="79"/>
      <c r="DG36" s="79"/>
      <c r="DH36" s="79"/>
      <c r="DI36" s="79"/>
      <c r="DJ36" s="79"/>
      <c r="DK36" s="79"/>
      <c r="DL36" s="110"/>
    </row>
    <row r="37" spans="1:116" ht="15.75">
      <c r="A37" s="2">
        <v>32</v>
      </c>
      <c r="B37" s="19" t="s">
        <v>824</v>
      </c>
      <c r="C37" s="39" t="s">
        <v>823</v>
      </c>
      <c r="D37" s="29">
        <v>33487</v>
      </c>
      <c r="E37" s="2" t="s">
        <v>529</v>
      </c>
      <c r="F37" s="13" t="s">
        <v>72</v>
      </c>
      <c r="G37" s="14" t="s">
        <v>67</v>
      </c>
      <c r="H37" s="14"/>
      <c r="I37" s="14"/>
      <c r="J37" s="14"/>
      <c r="K37" s="14"/>
      <c r="L37" s="136">
        <v>5</v>
      </c>
      <c r="M37" s="136"/>
      <c r="N37" s="136">
        <v>5</v>
      </c>
      <c r="O37" s="136"/>
      <c r="P37" s="136">
        <v>7</v>
      </c>
      <c r="Q37" s="136"/>
      <c r="R37" s="136">
        <v>5</v>
      </c>
      <c r="S37" s="136"/>
      <c r="T37" s="136">
        <v>6</v>
      </c>
      <c r="U37" s="136"/>
      <c r="V37" s="136">
        <f t="shared" si="0"/>
        <v>149</v>
      </c>
      <c r="W37" s="171">
        <f t="shared" si="1"/>
        <v>5.730769230769231</v>
      </c>
      <c r="X37" s="145">
        <v>7</v>
      </c>
      <c r="Y37" s="145"/>
      <c r="Z37" s="145">
        <v>7</v>
      </c>
      <c r="AA37" s="145"/>
      <c r="AB37" s="145">
        <v>5</v>
      </c>
      <c r="AC37" s="145"/>
      <c r="AD37" s="145">
        <v>5</v>
      </c>
      <c r="AE37" s="145"/>
      <c r="AF37" s="145">
        <v>5</v>
      </c>
      <c r="AG37" s="145"/>
      <c r="AH37" s="145">
        <v>5</v>
      </c>
      <c r="AI37" s="145"/>
      <c r="AJ37" s="145">
        <v>6</v>
      </c>
      <c r="AK37" s="145"/>
      <c r="AL37" s="145">
        <f t="shared" si="2"/>
        <v>140</v>
      </c>
      <c r="AM37" s="173">
        <f t="shared" si="3"/>
        <v>5.6</v>
      </c>
      <c r="AN37" s="173">
        <f t="shared" si="4"/>
        <v>5.666666666666667</v>
      </c>
      <c r="AO37" s="79" t="s">
        <v>1297</v>
      </c>
      <c r="AP37" s="79" t="s">
        <v>1298</v>
      </c>
      <c r="AQ37" s="79">
        <v>6</v>
      </c>
      <c r="AR37" s="79"/>
      <c r="AS37" s="79">
        <v>7</v>
      </c>
      <c r="AT37" s="79"/>
      <c r="AU37" s="79">
        <v>5</v>
      </c>
      <c r="AV37" s="79"/>
      <c r="AW37" s="79">
        <v>5</v>
      </c>
      <c r="AX37" s="79"/>
      <c r="AY37" s="79">
        <v>8</v>
      </c>
      <c r="AZ37" s="79"/>
      <c r="BA37" s="79">
        <v>7</v>
      </c>
      <c r="BB37" s="79"/>
      <c r="BC37" s="79">
        <v>7</v>
      </c>
      <c r="BD37" s="79"/>
      <c r="BE37" s="79">
        <v>7</v>
      </c>
      <c r="BF37" s="79"/>
      <c r="BG37" s="79">
        <f t="shared" si="5"/>
        <v>180</v>
      </c>
      <c r="BH37" s="220">
        <f t="shared" si="6"/>
        <v>6.428571428571429</v>
      </c>
      <c r="BI37" s="79">
        <v>7</v>
      </c>
      <c r="BJ37" s="79"/>
      <c r="BK37" s="79">
        <v>5</v>
      </c>
      <c r="BL37" s="79"/>
      <c r="BM37" s="79">
        <v>7</v>
      </c>
      <c r="BN37" s="79"/>
      <c r="BO37" s="79">
        <v>7</v>
      </c>
      <c r="BP37" s="79">
        <v>4</v>
      </c>
      <c r="BQ37" s="79">
        <v>6</v>
      </c>
      <c r="BR37" s="79"/>
      <c r="BS37" s="79">
        <f t="shared" si="7"/>
        <v>141</v>
      </c>
      <c r="BT37" s="220">
        <f t="shared" si="8"/>
        <v>6.409090909090909</v>
      </c>
      <c r="BU37" s="220">
        <f t="shared" si="9"/>
        <v>6.42</v>
      </c>
      <c r="BV37" s="220" t="s">
        <v>1299</v>
      </c>
      <c r="BW37" s="220" t="s">
        <v>1298</v>
      </c>
      <c r="BX37" s="79">
        <v>8</v>
      </c>
      <c r="BY37" s="79"/>
      <c r="BZ37" s="79">
        <v>6</v>
      </c>
      <c r="CA37" s="79"/>
      <c r="CB37" s="79">
        <v>7</v>
      </c>
      <c r="CC37" s="79"/>
      <c r="CD37" s="79">
        <v>7</v>
      </c>
      <c r="CE37" s="79"/>
      <c r="CF37" s="79">
        <v>5</v>
      </c>
      <c r="CG37" s="79"/>
      <c r="CH37" s="79">
        <f t="shared" si="10"/>
        <v>142</v>
      </c>
      <c r="CI37" s="220">
        <f t="shared" si="11"/>
        <v>6.761904761904762</v>
      </c>
      <c r="CJ37" s="79">
        <v>7</v>
      </c>
      <c r="CK37" s="79"/>
      <c r="CL37" s="79">
        <v>8</v>
      </c>
      <c r="CM37" s="79"/>
      <c r="CN37" s="79">
        <v>6</v>
      </c>
      <c r="CO37" s="79"/>
      <c r="CP37" s="79">
        <v>7</v>
      </c>
      <c r="CQ37" s="110"/>
      <c r="CR37" s="79">
        <v>8</v>
      </c>
      <c r="CS37" s="79"/>
      <c r="CT37" s="79">
        <v>7</v>
      </c>
      <c r="CU37" s="79"/>
      <c r="CV37" s="79">
        <v>8</v>
      </c>
      <c r="CW37" s="79"/>
      <c r="CX37" s="79"/>
      <c r="CY37" s="79"/>
      <c r="CZ37" s="79">
        <f t="shared" si="12"/>
        <v>178</v>
      </c>
      <c r="DA37" s="220">
        <f t="shared" si="13"/>
        <v>7.12</v>
      </c>
      <c r="DB37" s="220">
        <f t="shared" si="14"/>
        <v>6.956521739130435</v>
      </c>
      <c r="DC37" s="220">
        <f t="shared" si="15"/>
        <v>6.326530612244898</v>
      </c>
      <c r="DD37" s="79"/>
      <c r="DE37" s="79"/>
      <c r="DF37" s="79"/>
      <c r="DG37" s="79"/>
      <c r="DH37" s="79"/>
      <c r="DI37" s="79"/>
      <c r="DJ37" s="79"/>
      <c r="DK37" s="79"/>
      <c r="DL37" s="110"/>
    </row>
    <row r="38" spans="1:116" ht="15.75">
      <c r="A38" s="2">
        <v>33</v>
      </c>
      <c r="B38" s="19" t="s">
        <v>825</v>
      </c>
      <c r="C38" s="39" t="s">
        <v>337</v>
      </c>
      <c r="D38" s="29">
        <v>33658</v>
      </c>
      <c r="E38" s="2" t="s">
        <v>529</v>
      </c>
      <c r="F38" s="13" t="s">
        <v>87</v>
      </c>
      <c r="G38" s="14" t="s">
        <v>67</v>
      </c>
      <c r="H38" s="14"/>
      <c r="I38" s="14"/>
      <c r="J38" s="14"/>
      <c r="K38" s="14"/>
      <c r="L38" s="136">
        <v>7</v>
      </c>
      <c r="M38" s="136"/>
      <c r="N38" s="136">
        <v>7</v>
      </c>
      <c r="O38" s="136"/>
      <c r="P38" s="136">
        <v>8</v>
      </c>
      <c r="Q38" s="136"/>
      <c r="R38" s="136">
        <v>9</v>
      </c>
      <c r="S38" s="136"/>
      <c r="T38" s="136">
        <v>8</v>
      </c>
      <c r="U38" s="136"/>
      <c r="V38" s="136">
        <f aca="true" t="shared" si="16" ref="V38:V62">T38*T$5+R38*R$5+P38*P$5+N38*N$5+L38*L$5</f>
        <v>204</v>
      </c>
      <c r="W38" s="171">
        <f aca="true" t="shared" si="17" ref="W38:W62">V38/V$5</f>
        <v>7.846153846153846</v>
      </c>
      <c r="X38" s="145">
        <v>8</v>
      </c>
      <c r="Y38" s="145"/>
      <c r="Z38" s="145">
        <v>8</v>
      </c>
      <c r="AA38" s="145"/>
      <c r="AB38" s="145">
        <v>6</v>
      </c>
      <c r="AC38" s="145"/>
      <c r="AD38" s="145">
        <v>6</v>
      </c>
      <c r="AE38" s="145"/>
      <c r="AF38" s="145">
        <v>9</v>
      </c>
      <c r="AG38" s="145"/>
      <c r="AH38" s="145">
        <v>8</v>
      </c>
      <c r="AI38" s="145"/>
      <c r="AJ38" s="145">
        <v>6</v>
      </c>
      <c r="AK38" s="145"/>
      <c r="AL38" s="145">
        <f aca="true" t="shared" si="18" ref="AL38:AL62">AJ38*AJ$5+AH38*AH$5+AF38*AF$5+AD38*AD$5+AB38*AB$5+Z38*Z$5+X38*X$5</f>
        <v>185</v>
      </c>
      <c r="AM38" s="173">
        <f aca="true" t="shared" si="19" ref="AM38:AM62">AL38/AL$5</f>
        <v>7.4</v>
      </c>
      <c r="AN38" s="173">
        <f aca="true" t="shared" si="20" ref="AN38:AN62">(AL38+V38)/AN$5</f>
        <v>7.627450980392157</v>
      </c>
      <c r="AO38" s="79" t="s">
        <v>1301</v>
      </c>
      <c r="AP38" s="79" t="s">
        <v>1298</v>
      </c>
      <c r="AQ38" s="79">
        <v>7</v>
      </c>
      <c r="AR38" s="79"/>
      <c r="AS38" s="79">
        <v>8</v>
      </c>
      <c r="AT38" s="79"/>
      <c r="AU38" s="79">
        <v>7</v>
      </c>
      <c r="AV38" s="79"/>
      <c r="AW38" s="79">
        <v>9</v>
      </c>
      <c r="AX38" s="79"/>
      <c r="AY38" s="79">
        <v>7</v>
      </c>
      <c r="AZ38" s="79"/>
      <c r="BA38" s="79">
        <v>9</v>
      </c>
      <c r="BB38" s="79"/>
      <c r="BC38" s="79">
        <v>7</v>
      </c>
      <c r="BD38" s="79"/>
      <c r="BE38" s="79">
        <v>9</v>
      </c>
      <c r="BF38" s="79"/>
      <c r="BG38" s="79">
        <f aca="true" t="shared" si="21" ref="BG38:BG62">BE38*BE$5+BC38*BC$5+BA38*BA$5+AY38*AY$5+AW38*AW$5+AU38*AU$5+AS38*AS$5+AQ38*AQ$5</f>
        <v>221</v>
      </c>
      <c r="BH38" s="220">
        <f aca="true" t="shared" si="22" ref="BH38:BH62">BG38/BG$5</f>
        <v>7.892857142857143</v>
      </c>
      <c r="BI38" s="79">
        <v>8</v>
      </c>
      <c r="BJ38" s="79"/>
      <c r="BK38" s="79">
        <v>9</v>
      </c>
      <c r="BL38" s="79"/>
      <c r="BM38" s="79">
        <v>8</v>
      </c>
      <c r="BN38" s="79"/>
      <c r="BO38" s="79">
        <v>9</v>
      </c>
      <c r="BP38" s="79"/>
      <c r="BQ38" s="79">
        <v>7</v>
      </c>
      <c r="BR38" s="79"/>
      <c r="BS38" s="79">
        <f aca="true" t="shared" si="23" ref="BS38:BS62">BQ38*BQ$5+BO38*BO$5+BM38*BM$5+BK38*BK$5+BI38*BI$5</f>
        <v>181</v>
      </c>
      <c r="BT38" s="220">
        <f aca="true" t="shared" si="24" ref="BT38:BT62">BS38/BT$5</f>
        <v>8.227272727272727</v>
      </c>
      <c r="BU38" s="220">
        <f aca="true" t="shared" si="25" ref="BU38:BU62">(BS38+BG38)/BU$5</f>
        <v>8.04</v>
      </c>
      <c r="BV38" s="220" t="s">
        <v>1365</v>
      </c>
      <c r="BW38" s="220" t="s">
        <v>1298</v>
      </c>
      <c r="BX38" s="79">
        <v>9</v>
      </c>
      <c r="BY38" s="79"/>
      <c r="BZ38" s="79">
        <v>8</v>
      </c>
      <c r="CA38" s="79"/>
      <c r="CB38" s="79">
        <v>9</v>
      </c>
      <c r="CC38" s="79"/>
      <c r="CD38" s="79">
        <v>9</v>
      </c>
      <c r="CE38" s="79"/>
      <c r="CF38" s="79">
        <v>10</v>
      </c>
      <c r="CG38" s="79"/>
      <c r="CH38" s="79">
        <f aca="true" t="shared" si="26" ref="CH38:CH62">CF38*CF$5+CD38*CD$5+CB38*CB$5+BZ38*BZ$5+BX38*BX$5</f>
        <v>190</v>
      </c>
      <c r="CI38" s="220">
        <f aca="true" t="shared" si="27" ref="CI38:CI62">CH38/CH$5</f>
        <v>9.047619047619047</v>
      </c>
      <c r="CJ38" s="79">
        <v>9</v>
      </c>
      <c r="CK38" s="79"/>
      <c r="CL38" s="79">
        <v>9</v>
      </c>
      <c r="CM38" s="79"/>
      <c r="CN38" s="79">
        <v>9</v>
      </c>
      <c r="CO38" s="79"/>
      <c r="CP38" s="79">
        <v>9</v>
      </c>
      <c r="CQ38" s="110"/>
      <c r="CR38" s="79">
        <v>9</v>
      </c>
      <c r="CS38" s="79"/>
      <c r="CT38" s="79">
        <v>10</v>
      </c>
      <c r="CU38" s="79"/>
      <c r="CV38" s="79">
        <v>8</v>
      </c>
      <c r="CW38" s="79"/>
      <c r="CX38" s="79"/>
      <c r="CY38" s="79"/>
      <c r="CZ38" s="79">
        <f t="shared" si="12"/>
        <v>229</v>
      </c>
      <c r="DA38" s="220">
        <f t="shared" si="13"/>
        <v>9.16</v>
      </c>
      <c r="DB38" s="220">
        <f t="shared" si="14"/>
        <v>9.108695652173912</v>
      </c>
      <c r="DC38" s="220">
        <f t="shared" si="15"/>
        <v>8.231292517006803</v>
      </c>
      <c r="DD38" s="79"/>
      <c r="DE38" s="79"/>
      <c r="DF38" s="79"/>
      <c r="DG38" s="79"/>
      <c r="DH38" s="79"/>
      <c r="DI38" s="79"/>
      <c r="DJ38" s="79"/>
      <c r="DK38" s="79"/>
      <c r="DL38" s="110"/>
    </row>
    <row r="39" spans="1:116" ht="15.75">
      <c r="A39" s="2">
        <v>34</v>
      </c>
      <c r="B39" s="19" t="s">
        <v>826</v>
      </c>
      <c r="C39" s="39" t="s">
        <v>337</v>
      </c>
      <c r="D39" s="29">
        <v>33867</v>
      </c>
      <c r="E39" s="2" t="s">
        <v>529</v>
      </c>
      <c r="F39" s="13" t="s">
        <v>83</v>
      </c>
      <c r="G39" s="14" t="s">
        <v>67</v>
      </c>
      <c r="H39" s="14"/>
      <c r="I39" s="14"/>
      <c r="J39" s="14"/>
      <c r="K39" s="14"/>
      <c r="L39" s="136">
        <v>5</v>
      </c>
      <c r="M39" s="136"/>
      <c r="N39" s="136">
        <v>5</v>
      </c>
      <c r="O39" s="136"/>
      <c r="P39" s="136">
        <v>5</v>
      </c>
      <c r="Q39" s="136"/>
      <c r="R39" s="136">
        <v>5</v>
      </c>
      <c r="S39" s="136" t="s">
        <v>1289</v>
      </c>
      <c r="T39" s="136">
        <v>6</v>
      </c>
      <c r="U39" s="136"/>
      <c r="V39" s="136">
        <f t="shared" si="16"/>
        <v>135</v>
      </c>
      <c r="W39" s="171">
        <f t="shared" si="17"/>
        <v>5.1923076923076925</v>
      </c>
      <c r="X39" s="145">
        <v>6</v>
      </c>
      <c r="Y39" s="145"/>
      <c r="Z39" s="145">
        <v>7</v>
      </c>
      <c r="AA39" s="145"/>
      <c r="AB39" s="145">
        <v>7</v>
      </c>
      <c r="AC39" s="145">
        <v>4</v>
      </c>
      <c r="AD39" s="145">
        <v>5</v>
      </c>
      <c r="AE39" s="145"/>
      <c r="AF39" s="145">
        <v>6</v>
      </c>
      <c r="AG39" s="145"/>
      <c r="AH39" s="145">
        <v>5</v>
      </c>
      <c r="AI39" s="145">
        <v>4</v>
      </c>
      <c r="AJ39" s="145">
        <v>5</v>
      </c>
      <c r="AK39" s="145"/>
      <c r="AL39" s="145">
        <f t="shared" si="18"/>
        <v>145</v>
      </c>
      <c r="AM39" s="173">
        <f t="shared" si="19"/>
        <v>5.8</v>
      </c>
      <c r="AN39" s="173">
        <f t="shared" si="20"/>
        <v>5.490196078431373</v>
      </c>
      <c r="AO39" s="79" t="s">
        <v>1297</v>
      </c>
      <c r="AP39" s="79" t="s">
        <v>1298</v>
      </c>
      <c r="AQ39" s="79">
        <v>6</v>
      </c>
      <c r="AR39" s="79"/>
      <c r="AS39" s="79">
        <v>7</v>
      </c>
      <c r="AT39" s="79"/>
      <c r="AU39" s="79">
        <v>7</v>
      </c>
      <c r="AV39" s="79" t="s">
        <v>1289</v>
      </c>
      <c r="AW39" s="79">
        <v>6</v>
      </c>
      <c r="AX39" s="79"/>
      <c r="AY39" s="79">
        <v>5</v>
      </c>
      <c r="AZ39" s="79"/>
      <c r="BA39" s="79">
        <v>6</v>
      </c>
      <c r="BB39" s="79"/>
      <c r="BC39" s="79">
        <v>5</v>
      </c>
      <c r="BD39" s="79"/>
      <c r="BE39" s="79">
        <v>6</v>
      </c>
      <c r="BF39" s="79"/>
      <c r="BG39" s="79">
        <f t="shared" si="21"/>
        <v>168</v>
      </c>
      <c r="BH39" s="220">
        <f t="shared" si="22"/>
        <v>6</v>
      </c>
      <c r="BI39" s="79">
        <v>5</v>
      </c>
      <c r="BJ39" s="79"/>
      <c r="BK39" s="79">
        <v>5</v>
      </c>
      <c r="BL39" s="79">
        <v>4</v>
      </c>
      <c r="BM39" s="79">
        <v>5</v>
      </c>
      <c r="BN39" s="79"/>
      <c r="BO39" s="79">
        <v>7</v>
      </c>
      <c r="BP39" s="79"/>
      <c r="BQ39" s="79">
        <v>5</v>
      </c>
      <c r="BR39" s="79"/>
      <c r="BS39" s="79">
        <f t="shared" si="23"/>
        <v>122</v>
      </c>
      <c r="BT39" s="220">
        <f t="shared" si="24"/>
        <v>5.545454545454546</v>
      </c>
      <c r="BU39" s="220">
        <f t="shared" si="25"/>
        <v>5.8</v>
      </c>
      <c r="BV39" s="220" t="s">
        <v>1297</v>
      </c>
      <c r="BW39" s="220" t="s">
        <v>1298</v>
      </c>
      <c r="BX39" s="79">
        <v>8</v>
      </c>
      <c r="BY39" s="79"/>
      <c r="BZ39" s="79">
        <v>7</v>
      </c>
      <c r="CA39" s="79"/>
      <c r="CB39" s="79">
        <v>7</v>
      </c>
      <c r="CC39" s="79"/>
      <c r="CD39" s="79">
        <v>7</v>
      </c>
      <c r="CE39" s="79"/>
      <c r="CF39" s="79">
        <v>5</v>
      </c>
      <c r="CG39" s="79">
        <v>4</v>
      </c>
      <c r="CH39" s="79">
        <f t="shared" si="26"/>
        <v>145</v>
      </c>
      <c r="CI39" s="220">
        <f t="shared" si="27"/>
        <v>6.904761904761905</v>
      </c>
      <c r="CJ39" s="79">
        <v>5</v>
      </c>
      <c r="CK39" s="79"/>
      <c r="CL39" s="79">
        <v>6</v>
      </c>
      <c r="CM39" s="79"/>
      <c r="CN39" s="79">
        <v>8</v>
      </c>
      <c r="CO39" s="79"/>
      <c r="CP39" s="79">
        <v>5</v>
      </c>
      <c r="CQ39" s="110"/>
      <c r="CR39" s="79">
        <v>5</v>
      </c>
      <c r="CS39" s="79"/>
      <c r="CT39" s="79">
        <v>5</v>
      </c>
      <c r="CU39" s="79"/>
      <c r="CV39" s="79">
        <v>8</v>
      </c>
      <c r="CW39" s="79"/>
      <c r="CX39" s="79"/>
      <c r="CY39" s="79"/>
      <c r="CZ39" s="79">
        <f t="shared" si="12"/>
        <v>143</v>
      </c>
      <c r="DA39" s="220">
        <f t="shared" si="13"/>
        <v>5.72</v>
      </c>
      <c r="DB39" s="220">
        <f t="shared" si="14"/>
        <v>6.260869565217392</v>
      </c>
      <c r="DC39" s="220">
        <f t="shared" si="15"/>
        <v>5.836734693877551</v>
      </c>
      <c r="DD39" s="79"/>
      <c r="DE39" s="79"/>
      <c r="DF39" s="79"/>
      <c r="DG39" s="79"/>
      <c r="DH39" s="79"/>
      <c r="DI39" s="79"/>
      <c r="DJ39" s="79"/>
      <c r="DK39" s="79"/>
      <c r="DL39" s="110"/>
    </row>
    <row r="40" spans="1:116" ht="15.75">
      <c r="A40" s="2">
        <v>35</v>
      </c>
      <c r="B40" s="19" t="s">
        <v>827</v>
      </c>
      <c r="C40" s="39" t="s">
        <v>727</v>
      </c>
      <c r="D40" s="29">
        <v>33322</v>
      </c>
      <c r="E40" s="2" t="s">
        <v>529</v>
      </c>
      <c r="F40" s="13" t="s">
        <v>573</v>
      </c>
      <c r="G40" s="14" t="s">
        <v>78</v>
      </c>
      <c r="H40" s="14"/>
      <c r="I40" s="14"/>
      <c r="J40" s="14"/>
      <c r="K40" s="14"/>
      <c r="L40" s="136">
        <v>5</v>
      </c>
      <c r="M40" s="136"/>
      <c r="N40" s="136">
        <v>5</v>
      </c>
      <c r="O40" s="136"/>
      <c r="P40" s="136">
        <v>6</v>
      </c>
      <c r="Q40" s="136"/>
      <c r="R40" s="136">
        <v>5</v>
      </c>
      <c r="S40" s="136"/>
      <c r="T40" s="136">
        <v>6</v>
      </c>
      <c r="U40" s="136"/>
      <c r="V40" s="136">
        <f t="shared" si="16"/>
        <v>142</v>
      </c>
      <c r="W40" s="171">
        <f t="shared" si="17"/>
        <v>5.461538461538462</v>
      </c>
      <c r="X40" s="145">
        <v>7</v>
      </c>
      <c r="Y40" s="145"/>
      <c r="Z40" s="145">
        <v>5</v>
      </c>
      <c r="AA40" s="145"/>
      <c r="AB40" s="145">
        <v>6</v>
      </c>
      <c r="AC40" s="145">
        <v>4</v>
      </c>
      <c r="AD40" s="145">
        <v>5</v>
      </c>
      <c r="AE40" s="145"/>
      <c r="AF40" s="145">
        <v>5</v>
      </c>
      <c r="AG40" s="145"/>
      <c r="AH40" s="145">
        <v>5</v>
      </c>
      <c r="AI40" s="145"/>
      <c r="AJ40" s="145">
        <v>5</v>
      </c>
      <c r="AK40" s="145"/>
      <c r="AL40" s="145">
        <f t="shared" si="18"/>
        <v>134</v>
      </c>
      <c r="AM40" s="173">
        <f t="shared" si="19"/>
        <v>5.36</v>
      </c>
      <c r="AN40" s="173">
        <f t="shared" si="20"/>
        <v>5.411764705882353</v>
      </c>
      <c r="AO40" s="79" t="s">
        <v>1297</v>
      </c>
      <c r="AP40" s="79" t="s">
        <v>1298</v>
      </c>
      <c r="AQ40" s="79">
        <v>5</v>
      </c>
      <c r="AR40" s="79"/>
      <c r="AS40" s="79">
        <v>7</v>
      </c>
      <c r="AT40" s="79"/>
      <c r="AU40" s="79">
        <v>6</v>
      </c>
      <c r="AV40" s="79"/>
      <c r="AW40" s="79">
        <v>7</v>
      </c>
      <c r="AX40" s="79"/>
      <c r="AY40" s="79">
        <v>6</v>
      </c>
      <c r="AZ40" s="79"/>
      <c r="BA40" s="79">
        <v>6</v>
      </c>
      <c r="BB40" s="79"/>
      <c r="BC40" s="79">
        <v>5</v>
      </c>
      <c r="BD40" s="79"/>
      <c r="BE40" s="79">
        <v>5</v>
      </c>
      <c r="BF40" s="79"/>
      <c r="BG40" s="79">
        <f t="shared" si="21"/>
        <v>163</v>
      </c>
      <c r="BH40" s="220">
        <f t="shared" si="22"/>
        <v>5.821428571428571</v>
      </c>
      <c r="BI40" s="79">
        <v>5</v>
      </c>
      <c r="BJ40" s="79"/>
      <c r="BK40" s="79">
        <v>5</v>
      </c>
      <c r="BL40" s="79" t="s">
        <v>1292</v>
      </c>
      <c r="BM40" s="79">
        <v>5</v>
      </c>
      <c r="BN40" s="79"/>
      <c r="BO40" s="79">
        <v>6</v>
      </c>
      <c r="BP40" s="79"/>
      <c r="BQ40" s="79">
        <v>5</v>
      </c>
      <c r="BR40" s="79"/>
      <c r="BS40" s="79">
        <f t="shared" si="23"/>
        <v>116</v>
      </c>
      <c r="BT40" s="220">
        <f t="shared" si="24"/>
        <v>5.2727272727272725</v>
      </c>
      <c r="BU40" s="220">
        <f t="shared" si="25"/>
        <v>5.58</v>
      </c>
      <c r="BV40" s="220" t="s">
        <v>1297</v>
      </c>
      <c r="BW40" s="220" t="s">
        <v>1298</v>
      </c>
      <c r="BX40" s="79">
        <v>5</v>
      </c>
      <c r="BY40" s="79"/>
      <c r="BZ40" s="79">
        <v>5</v>
      </c>
      <c r="CA40" s="79"/>
      <c r="CB40" s="79">
        <v>6</v>
      </c>
      <c r="CC40" s="79"/>
      <c r="CD40" s="79">
        <v>5</v>
      </c>
      <c r="CE40" s="79">
        <v>3</v>
      </c>
      <c r="CF40" s="79">
        <v>6</v>
      </c>
      <c r="CG40" s="79"/>
      <c r="CH40" s="79">
        <f t="shared" si="26"/>
        <v>114</v>
      </c>
      <c r="CI40" s="220">
        <f t="shared" si="27"/>
        <v>5.428571428571429</v>
      </c>
      <c r="CJ40" s="79">
        <v>5</v>
      </c>
      <c r="CK40" s="79"/>
      <c r="CL40" s="79">
        <v>8</v>
      </c>
      <c r="CM40" s="79"/>
      <c r="CN40" s="79">
        <v>6</v>
      </c>
      <c r="CO40" s="79"/>
      <c r="CP40" s="79">
        <v>6</v>
      </c>
      <c r="CQ40" s="110"/>
      <c r="CR40" s="79">
        <v>6</v>
      </c>
      <c r="CS40" s="79"/>
      <c r="CT40" s="79">
        <v>6</v>
      </c>
      <c r="CU40" s="79"/>
      <c r="CV40" s="79">
        <v>8</v>
      </c>
      <c r="CW40" s="79"/>
      <c r="CX40" s="79"/>
      <c r="CY40" s="79"/>
      <c r="CZ40" s="79">
        <f t="shared" si="12"/>
        <v>154</v>
      </c>
      <c r="DA40" s="220">
        <f t="shared" si="13"/>
        <v>6.16</v>
      </c>
      <c r="DB40" s="220">
        <f t="shared" si="14"/>
        <v>5.826086956521739</v>
      </c>
      <c r="DC40" s="220">
        <f t="shared" si="15"/>
        <v>5.598639455782313</v>
      </c>
      <c r="DD40" s="79"/>
      <c r="DE40" s="79"/>
      <c r="DF40" s="79"/>
      <c r="DG40" s="79"/>
      <c r="DH40" s="79"/>
      <c r="DI40" s="79"/>
      <c r="DJ40" s="79"/>
      <c r="DK40" s="79"/>
      <c r="DL40" s="110"/>
    </row>
    <row r="41" spans="1:116" ht="15.75">
      <c r="A41" s="2">
        <v>36</v>
      </c>
      <c r="B41" s="19" t="s">
        <v>828</v>
      </c>
      <c r="C41" s="39" t="s">
        <v>233</v>
      </c>
      <c r="D41" s="29">
        <v>33722</v>
      </c>
      <c r="E41" s="2" t="s">
        <v>529</v>
      </c>
      <c r="F41" s="13" t="s">
        <v>829</v>
      </c>
      <c r="G41" s="14" t="s">
        <v>67</v>
      </c>
      <c r="H41" s="14"/>
      <c r="I41" s="14"/>
      <c r="J41" s="14"/>
      <c r="K41" s="14"/>
      <c r="L41" s="136">
        <v>5</v>
      </c>
      <c r="M41" s="136">
        <v>3</v>
      </c>
      <c r="N41" s="136">
        <v>5</v>
      </c>
      <c r="O41" s="136"/>
      <c r="P41" s="136">
        <v>8</v>
      </c>
      <c r="Q41" s="136"/>
      <c r="R41" s="136">
        <v>5</v>
      </c>
      <c r="S41" s="136"/>
      <c r="T41" s="136">
        <v>6</v>
      </c>
      <c r="U41" s="136"/>
      <c r="V41" s="136">
        <f t="shared" si="16"/>
        <v>156</v>
      </c>
      <c r="W41" s="171">
        <f t="shared" si="17"/>
        <v>6</v>
      </c>
      <c r="X41" s="145">
        <v>7</v>
      </c>
      <c r="Y41" s="145"/>
      <c r="Z41" s="145">
        <v>6</v>
      </c>
      <c r="AA41" s="145"/>
      <c r="AB41" s="145">
        <v>5</v>
      </c>
      <c r="AC41" s="145"/>
      <c r="AD41" s="145">
        <v>5</v>
      </c>
      <c r="AE41" s="145"/>
      <c r="AF41" s="145">
        <v>6</v>
      </c>
      <c r="AG41" s="145"/>
      <c r="AH41" s="145">
        <v>5</v>
      </c>
      <c r="AI41" s="145"/>
      <c r="AJ41" s="145">
        <v>6</v>
      </c>
      <c r="AK41" s="145"/>
      <c r="AL41" s="145">
        <f t="shared" si="18"/>
        <v>142</v>
      </c>
      <c r="AM41" s="173">
        <f t="shared" si="19"/>
        <v>5.68</v>
      </c>
      <c r="AN41" s="173">
        <f t="shared" si="20"/>
        <v>5.8431372549019605</v>
      </c>
      <c r="AO41" s="79" t="s">
        <v>1297</v>
      </c>
      <c r="AP41" s="79" t="s">
        <v>1298</v>
      </c>
      <c r="AQ41" s="79">
        <v>8</v>
      </c>
      <c r="AR41" s="79"/>
      <c r="AS41" s="79">
        <v>7</v>
      </c>
      <c r="AT41" s="79"/>
      <c r="AU41" s="79">
        <v>6</v>
      </c>
      <c r="AV41" s="79"/>
      <c r="AW41" s="79">
        <v>7</v>
      </c>
      <c r="AX41" s="79"/>
      <c r="AY41" s="79">
        <v>8</v>
      </c>
      <c r="AZ41" s="79"/>
      <c r="BA41" s="79">
        <v>8</v>
      </c>
      <c r="BB41" s="79"/>
      <c r="BC41" s="79">
        <v>6</v>
      </c>
      <c r="BD41" s="79"/>
      <c r="BE41" s="79">
        <v>7</v>
      </c>
      <c r="BF41" s="79"/>
      <c r="BG41" s="79">
        <f t="shared" si="21"/>
        <v>201</v>
      </c>
      <c r="BH41" s="220">
        <f t="shared" si="22"/>
        <v>7.178571428571429</v>
      </c>
      <c r="BI41" s="79">
        <v>7</v>
      </c>
      <c r="BJ41" s="79"/>
      <c r="BK41" s="79">
        <v>6</v>
      </c>
      <c r="BL41" s="79"/>
      <c r="BM41" s="79">
        <v>7</v>
      </c>
      <c r="BN41" s="79"/>
      <c r="BO41" s="79">
        <v>8</v>
      </c>
      <c r="BP41" s="79"/>
      <c r="BQ41" s="79">
        <v>6</v>
      </c>
      <c r="BR41" s="79"/>
      <c r="BS41" s="79">
        <f t="shared" si="23"/>
        <v>151</v>
      </c>
      <c r="BT41" s="220">
        <f t="shared" si="24"/>
        <v>6.863636363636363</v>
      </c>
      <c r="BU41" s="220">
        <f t="shared" si="25"/>
        <v>7.04</v>
      </c>
      <c r="BV41" s="220" t="s">
        <v>1301</v>
      </c>
      <c r="BW41" s="220" t="s">
        <v>1298</v>
      </c>
      <c r="BX41" s="79">
        <v>8</v>
      </c>
      <c r="BY41" s="79"/>
      <c r="BZ41" s="79">
        <v>7</v>
      </c>
      <c r="CA41" s="79"/>
      <c r="CB41" s="79">
        <v>5</v>
      </c>
      <c r="CC41" s="79"/>
      <c r="CD41" s="79">
        <v>7</v>
      </c>
      <c r="CE41" s="79"/>
      <c r="CF41" s="79">
        <v>7</v>
      </c>
      <c r="CG41" s="79"/>
      <c r="CH41" s="79">
        <f t="shared" si="26"/>
        <v>143</v>
      </c>
      <c r="CI41" s="220">
        <f t="shared" si="27"/>
        <v>6.809523809523809</v>
      </c>
      <c r="CJ41" s="79">
        <v>8</v>
      </c>
      <c r="CK41" s="79"/>
      <c r="CL41" s="79">
        <v>9</v>
      </c>
      <c r="CM41" s="79"/>
      <c r="CN41" s="79">
        <v>9</v>
      </c>
      <c r="CO41" s="79"/>
      <c r="CP41" s="79">
        <v>8</v>
      </c>
      <c r="CQ41" s="110"/>
      <c r="CR41" s="79">
        <v>8</v>
      </c>
      <c r="CS41" s="79"/>
      <c r="CT41" s="79">
        <v>7</v>
      </c>
      <c r="CU41" s="79"/>
      <c r="CV41" s="79">
        <v>8</v>
      </c>
      <c r="CW41" s="79"/>
      <c r="CX41" s="79"/>
      <c r="CY41" s="79"/>
      <c r="CZ41" s="79">
        <f t="shared" si="12"/>
        <v>202</v>
      </c>
      <c r="DA41" s="220">
        <f t="shared" si="13"/>
        <v>8.08</v>
      </c>
      <c r="DB41" s="220">
        <f t="shared" si="14"/>
        <v>7.5</v>
      </c>
      <c r="DC41" s="220">
        <f t="shared" si="15"/>
        <v>6.7687074829931975</v>
      </c>
      <c r="DD41" s="79"/>
      <c r="DE41" s="79"/>
      <c r="DF41" s="79"/>
      <c r="DG41" s="79"/>
      <c r="DH41" s="79"/>
      <c r="DI41" s="79"/>
      <c r="DJ41" s="79"/>
      <c r="DK41" s="79"/>
      <c r="DL41" s="110"/>
    </row>
    <row r="42" spans="1:116" ht="15.75">
      <c r="A42" s="2">
        <v>37</v>
      </c>
      <c r="B42" s="19" t="s">
        <v>830</v>
      </c>
      <c r="C42" s="39" t="s">
        <v>233</v>
      </c>
      <c r="D42" s="29">
        <v>33938</v>
      </c>
      <c r="E42" s="2" t="s">
        <v>529</v>
      </c>
      <c r="F42" s="13" t="s">
        <v>83</v>
      </c>
      <c r="G42" s="14" t="s">
        <v>67</v>
      </c>
      <c r="H42" s="14"/>
      <c r="I42" s="14"/>
      <c r="J42" s="14"/>
      <c r="K42" s="14"/>
      <c r="L42" s="136">
        <v>5</v>
      </c>
      <c r="M42" s="136">
        <v>4</v>
      </c>
      <c r="N42" s="136">
        <v>7</v>
      </c>
      <c r="O42" s="136"/>
      <c r="P42" s="136">
        <v>7</v>
      </c>
      <c r="Q42" s="136"/>
      <c r="R42" s="136">
        <v>6</v>
      </c>
      <c r="S42" s="136"/>
      <c r="T42" s="136">
        <v>7</v>
      </c>
      <c r="U42" s="136"/>
      <c r="V42" s="136">
        <f t="shared" si="16"/>
        <v>169</v>
      </c>
      <c r="W42" s="171">
        <f t="shared" si="17"/>
        <v>6.5</v>
      </c>
      <c r="X42" s="145">
        <v>7</v>
      </c>
      <c r="Y42" s="145"/>
      <c r="Z42" s="145">
        <v>7</v>
      </c>
      <c r="AA42" s="145"/>
      <c r="AB42" s="145">
        <v>5</v>
      </c>
      <c r="AC42" s="145"/>
      <c r="AD42" s="145">
        <v>5</v>
      </c>
      <c r="AE42" s="145"/>
      <c r="AF42" s="145">
        <v>6</v>
      </c>
      <c r="AG42" s="145"/>
      <c r="AH42" s="145">
        <v>6</v>
      </c>
      <c r="AI42" s="145"/>
      <c r="AJ42" s="145">
        <v>7</v>
      </c>
      <c r="AK42" s="145"/>
      <c r="AL42" s="145">
        <f t="shared" si="18"/>
        <v>152</v>
      </c>
      <c r="AM42" s="173">
        <f t="shared" si="19"/>
        <v>6.08</v>
      </c>
      <c r="AN42" s="173">
        <f t="shared" si="20"/>
        <v>6.294117647058823</v>
      </c>
      <c r="AO42" s="79" t="s">
        <v>1299</v>
      </c>
      <c r="AP42" s="79" t="s">
        <v>1298</v>
      </c>
      <c r="AQ42" s="79">
        <v>6</v>
      </c>
      <c r="AR42" s="79"/>
      <c r="AS42" s="79">
        <v>7</v>
      </c>
      <c r="AT42" s="79"/>
      <c r="AU42" s="79">
        <v>7</v>
      </c>
      <c r="AV42" s="79"/>
      <c r="AW42" s="79">
        <v>6</v>
      </c>
      <c r="AX42" s="79"/>
      <c r="AY42" s="79">
        <v>6</v>
      </c>
      <c r="AZ42" s="79"/>
      <c r="BA42" s="79">
        <v>7</v>
      </c>
      <c r="BB42" s="79"/>
      <c r="BC42" s="79">
        <v>8</v>
      </c>
      <c r="BD42" s="79"/>
      <c r="BE42" s="79">
        <v>8</v>
      </c>
      <c r="BF42" s="79"/>
      <c r="BG42" s="79">
        <f t="shared" si="21"/>
        <v>191</v>
      </c>
      <c r="BH42" s="220">
        <f t="shared" si="22"/>
        <v>6.821428571428571</v>
      </c>
      <c r="BI42" s="79">
        <v>8</v>
      </c>
      <c r="BJ42" s="79"/>
      <c r="BK42" s="79">
        <v>6</v>
      </c>
      <c r="BL42" s="79"/>
      <c r="BM42" s="79">
        <v>5</v>
      </c>
      <c r="BN42" s="79"/>
      <c r="BO42" s="79">
        <v>5</v>
      </c>
      <c r="BP42" s="79"/>
      <c r="BQ42" s="79">
        <v>6</v>
      </c>
      <c r="BR42" s="79">
        <v>4</v>
      </c>
      <c r="BS42" s="79">
        <f t="shared" si="23"/>
        <v>128</v>
      </c>
      <c r="BT42" s="220">
        <f t="shared" si="24"/>
        <v>5.818181818181818</v>
      </c>
      <c r="BU42" s="220">
        <f t="shared" si="25"/>
        <v>6.38</v>
      </c>
      <c r="BV42" s="220" t="s">
        <v>1299</v>
      </c>
      <c r="BW42" s="220" t="s">
        <v>1298</v>
      </c>
      <c r="BX42" s="79">
        <v>7</v>
      </c>
      <c r="BY42" s="79"/>
      <c r="BZ42" s="79">
        <v>7</v>
      </c>
      <c r="CA42" s="79"/>
      <c r="CB42" s="79">
        <v>5</v>
      </c>
      <c r="CC42" s="79"/>
      <c r="CD42" s="79">
        <v>7</v>
      </c>
      <c r="CE42" s="79"/>
      <c r="CF42" s="79">
        <v>9</v>
      </c>
      <c r="CG42" s="79"/>
      <c r="CH42" s="79">
        <f t="shared" si="26"/>
        <v>145</v>
      </c>
      <c r="CI42" s="220">
        <f t="shared" si="27"/>
        <v>6.904761904761905</v>
      </c>
      <c r="CJ42" s="79">
        <v>9</v>
      </c>
      <c r="CK42" s="79"/>
      <c r="CL42" s="79">
        <v>8</v>
      </c>
      <c r="CM42" s="79"/>
      <c r="CN42" s="79">
        <v>7</v>
      </c>
      <c r="CO42" s="79"/>
      <c r="CP42" s="79">
        <v>8</v>
      </c>
      <c r="CQ42" s="110"/>
      <c r="CR42" s="79">
        <v>8</v>
      </c>
      <c r="CS42" s="79"/>
      <c r="CT42" s="79">
        <v>6</v>
      </c>
      <c r="CU42" s="79"/>
      <c r="CV42" s="79">
        <v>8</v>
      </c>
      <c r="CW42" s="79"/>
      <c r="CX42" s="79"/>
      <c r="CY42" s="79"/>
      <c r="CZ42" s="79">
        <f t="shared" si="12"/>
        <v>190</v>
      </c>
      <c r="DA42" s="220">
        <f t="shared" si="13"/>
        <v>7.6</v>
      </c>
      <c r="DB42" s="220">
        <f t="shared" si="14"/>
        <v>7.282608695652174</v>
      </c>
      <c r="DC42" s="220">
        <f t="shared" si="15"/>
        <v>6.63265306122449</v>
      </c>
      <c r="DD42" s="79"/>
      <c r="DE42" s="79"/>
      <c r="DF42" s="79"/>
      <c r="DG42" s="79"/>
      <c r="DH42" s="79"/>
      <c r="DI42" s="79"/>
      <c r="DJ42" s="79"/>
      <c r="DK42" s="79"/>
      <c r="DL42" s="110"/>
    </row>
    <row r="43" spans="1:116" ht="15.75">
      <c r="A43" s="2">
        <v>38</v>
      </c>
      <c r="B43" s="19" t="s">
        <v>452</v>
      </c>
      <c r="C43" s="39" t="s">
        <v>831</v>
      </c>
      <c r="D43" s="29">
        <v>33816</v>
      </c>
      <c r="E43" s="2" t="s">
        <v>529</v>
      </c>
      <c r="F43" s="13" t="s">
        <v>85</v>
      </c>
      <c r="G43" s="14" t="s">
        <v>67</v>
      </c>
      <c r="H43" s="14"/>
      <c r="I43" s="14"/>
      <c r="J43" s="14"/>
      <c r="K43" s="14"/>
      <c r="L43" s="136">
        <v>5</v>
      </c>
      <c r="M43" s="136"/>
      <c r="N43" s="136">
        <v>7</v>
      </c>
      <c r="O43" s="136"/>
      <c r="P43" s="136">
        <v>5</v>
      </c>
      <c r="Q43" s="136"/>
      <c r="R43" s="136">
        <v>5</v>
      </c>
      <c r="S43" s="136">
        <v>4</v>
      </c>
      <c r="T43" s="136">
        <v>6</v>
      </c>
      <c r="U43" s="136"/>
      <c r="V43" s="136">
        <f t="shared" si="16"/>
        <v>145</v>
      </c>
      <c r="W43" s="171">
        <f t="shared" si="17"/>
        <v>5.576923076923077</v>
      </c>
      <c r="X43" s="145">
        <v>6</v>
      </c>
      <c r="Y43" s="145"/>
      <c r="Z43" s="145">
        <v>6</v>
      </c>
      <c r="AA43" s="145"/>
      <c r="AB43" s="145">
        <v>5</v>
      </c>
      <c r="AC43" s="145"/>
      <c r="AD43" s="145">
        <v>7</v>
      </c>
      <c r="AE43" s="145"/>
      <c r="AF43" s="145">
        <v>6</v>
      </c>
      <c r="AG43" s="145"/>
      <c r="AH43" s="145">
        <v>5</v>
      </c>
      <c r="AI43" s="145"/>
      <c r="AJ43" s="145">
        <v>6</v>
      </c>
      <c r="AK43" s="145"/>
      <c r="AL43" s="145">
        <f t="shared" si="18"/>
        <v>147</v>
      </c>
      <c r="AM43" s="173">
        <f t="shared" si="19"/>
        <v>5.88</v>
      </c>
      <c r="AN43" s="173">
        <f t="shared" si="20"/>
        <v>5.7254901960784315</v>
      </c>
      <c r="AO43" s="79" t="s">
        <v>1297</v>
      </c>
      <c r="AP43" s="79" t="s">
        <v>1298</v>
      </c>
      <c r="AQ43" s="79">
        <v>6</v>
      </c>
      <c r="AR43" s="79"/>
      <c r="AS43" s="79">
        <v>7</v>
      </c>
      <c r="AT43" s="79"/>
      <c r="AU43" s="79">
        <v>5</v>
      </c>
      <c r="AV43" s="79"/>
      <c r="AW43" s="79">
        <v>5</v>
      </c>
      <c r="AX43" s="79"/>
      <c r="AY43" s="79">
        <v>5</v>
      </c>
      <c r="AZ43" s="79"/>
      <c r="BA43" s="79">
        <v>5</v>
      </c>
      <c r="BB43" s="79"/>
      <c r="BC43" s="79">
        <v>6</v>
      </c>
      <c r="BD43" s="79"/>
      <c r="BE43" s="79">
        <v>8</v>
      </c>
      <c r="BF43" s="79"/>
      <c r="BG43" s="79">
        <f t="shared" si="21"/>
        <v>166</v>
      </c>
      <c r="BH43" s="220">
        <f t="shared" si="22"/>
        <v>5.928571428571429</v>
      </c>
      <c r="BI43" s="79">
        <v>6</v>
      </c>
      <c r="BJ43" s="79"/>
      <c r="BK43" s="79">
        <v>5</v>
      </c>
      <c r="BL43" s="79">
        <v>4</v>
      </c>
      <c r="BM43" s="79">
        <v>6</v>
      </c>
      <c r="BN43" s="79">
        <v>3</v>
      </c>
      <c r="BO43" s="79">
        <v>5</v>
      </c>
      <c r="BP43" s="79"/>
      <c r="BQ43" s="79">
        <v>6</v>
      </c>
      <c r="BR43" s="79"/>
      <c r="BS43" s="79">
        <f t="shared" si="23"/>
        <v>122</v>
      </c>
      <c r="BT43" s="220">
        <f t="shared" si="24"/>
        <v>5.545454545454546</v>
      </c>
      <c r="BU43" s="220">
        <f t="shared" si="25"/>
        <v>5.76</v>
      </c>
      <c r="BV43" s="220" t="s">
        <v>1297</v>
      </c>
      <c r="BW43" s="220" t="s">
        <v>1298</v>
      </c>
      <c r="BX43" s="79">
        <v>6</v>
      </c>
      <c r="BY43" s="79"/>
      <c r="BZ43" s="79">
        <v>6</v>
      </c>
      <c r="CA43" s="79"/>
      <c r="CB43" s="79">
        <v>5</v>
      </c>
      <c r="CC43" s="79"/>
      <c r="CD43" s="79">
        <v>5</v>
      </c>
      <c r="CE43" s="79"/>
      <c r="CF43" s="79">
        <v>6</v>
      </c>
      <c r="CG43" s="79"/>
      <c r="CH43" s="79">
        <f t="shared" si="26"/>
        <v>118</v>
      </c>
      <c r="CI43" s="220">
        <f t="shared" si="27"/>
        <v>5.619047619047619</v>
      </c>
      <c r="CJ43" s="79">
        <v>5</v>
      </c>
      <c r="CK43" s="79"/>
      <c r="CL43" s="79">
        <v>8</v>
      </c>
      <c r="CM43" s="79"/>
      <c r="CN43" s="79">
        <v>6</v>
      </c>
      <c r="CO43" s="79"/>
      <c r="CP43" s="79">
        <v>6</v>
      </c>
      <c r="CQ43" s="110"/>
      <c r="CR43" s="79">
        <v>6</v>
      </c>
      <c r="CS43" s="79"/>
      <c r="CT43" s="79">
        <v>7</v>
      </c>
      <c r="CU43" s="79"/>
      <c r="CV43" s="79">
        <v>8</v>
      </c>
      <c r="CW43" s="79"/>
      <c r="CX43" s="79"/>
      <c r="CY43" s="79"/>
      <c r="CZ43" s="79">
        <f t="shared" si="12"/>
        <v>159</v>
      </c>
      <c r="DA43" s="220">
        <f t="shared" si="13"/>
        <v>6.36</v>
      </c>
      <c r="DB43" s="220">
        <f t="shared" si="14"/>
        <v>6.021739130434782</v>
      </c>
      <c r="DC43" s="220">
        <f t="shared" si="15"/>
        <v>5.829931972789115</v>
      </c>
      <c r="DD43" s="79"/>
      <c r="DE43" s="79"/>
      <c r="DF43" s="79"/>
      <c r="DG43" s="79"/>
      <c r="DH43" s="79"/>
      <c r="DI43" s="79"/>
      <c r="DJ43" s="79"/>
      <c r="DK43" s="79"/>
      <c r="DL43" s="110"/>
    </row>
    <row r="44" spans="1:116" ht="15.75">
      <c r="A44" s="2">
        <v>39</v>
      </c>
      <c r="B44" s="19" t="s">
        <v>637</v>
      </c>
      <c r="C44" s="39" t="s">
        <v>66</v>
      </c>
      <c r="D44" s="29">
        <v>33678</v>
      </c>
      <c r="E44" s="2" t="s">
        <v>529</v>
      </c>
      <c r="F44" s="13" t="s">
        <v>87</v>
      </c>
      <c r="G44" s="14" t="s">
        <v>67</v>
      </c>
      <c r="H44" s="14"/>
      <c r="I44" s="14"/>
      <c r="J44" s="14"/>
      <c r="K44" s="14"/>
      <c r="L44" s="136">
        <v>6</v>
      </c>
      <c r="M44" s="136"/>
      <c r="N44" s="136">
        <v>5</v>
      </c>
      <c r="O44" s="136"/>
      <c r="P44" s="136">
        <v>8</v>
      </c>
      <c r="Q44" s="136"/>
      <c r="R44" s="136">
        <v>8</v>
      </c>
      <c r="S44" s="136"/>
      <c r="T44" s="136">
        <v>7</v>
      </c>
      <c r="U44" s="136"/>
      <c r="V44" s="136">
        <f t="shared" si="16"/>
        <v>180</v>
      </c>
      <c r="W44" s="171">
        <f t="shared" si="17"/>
        <v>6.923076923076923</v>
      </c>
      <c r="X44" s="145">
        <v>8</v>
      </c>
      <c r="Y44" s="145"/>
      <c r="Z44" s="145">
        <v>6</v>
      </c>
      <c r="AA44" s="145"/>
      <c r="AB44" s="145">
        <v>6</v>
      </c>
      <c r="AC44" s="145"/>
      <c r="AD44" s="145">
        <v>5</v>
      </c>
      <c r="AE44" s="145"/>
      <c r="AF44" s="145">
        <v>7</v>
      </c>
      <c r="AG44" s="145"/>
      <c r="AH44" s="145">
        <v>8</v>
      </c>
      <c r="AI44" s="145"/>
      <c r="AJ44" s="145">
        <v>8</v>
      </c>
      <c r="AK44" s="145"/>
      <c r="AL44" s="145">
        <f t="shared" si="18"/>
        <v>171</v>
      </c>
      <c r="AM44" s="173">
        <f t="shared" si="19"/>
        <v>6.84</v>
      </c>
      <c r="AN44" s="173">
        <f t="shared" si="20"/>
        <v>6.882352941176471</v>
      </c>
      <c r="AO44" s="79" t="s">
        <v>1299</v>
      </c>
      <c r="AP44" s="79" t="s">
        <v>1298</v>
      </c>
      <c r="AQ44" s="79">
        <v>6</v>
      </c>
      <c r="AR44" s="79"/>
      <c r="AS44" s="79">
        <v>8</v>
      </c>
      <c r="AT44" s="79"/>
      <c r="AU44" s="79">
        <v>6</v>
      </c>
      <c r="AV44" s="79"/>
      <c r="AW44" s="79">
        <v>8</v>
      </c>
      <c r="AX44" s="79"/>
      <c r="AY44" s="79">
        <v>5</v>
      </c>
      <c r="AZ44" s="79"/>
      <c r="BA44" s="79">
        <v>5</v>
      </c>
      <c r="BB44" s="79"/>
      <c r="BC44" s="79">
        <v>7</v>
      </c>
      <c r="BD44" s="79"/>
      <c r="BE44" s="79">
        <v>9</v>
      </c>
      <c r="BF44" s="79"/>
      <c r="BG44" s="79">
        <f t="shared" si="21"/>
        <v>191</v>
      </c>
      <c r="BH44" s="220">
        <f t="shared" si="22"/>
        <v>6.821428571428571</v>
      </c>
      <c r="BI44" s="79">
        <v>6</v>
      </c>
      <c r="BJ44" s="79"/>
      <c r="BK44" s="79">
        <v>8</v>
      </c>
      <c r="BL44" s="79"/>
      <c r="BM44" s="79">
        <v>5</v>
      </c>
      <c r="BN44" s="79"/>
      <c r="BO44" s="79">
        <v>6</v>
      </c>
      <c r="BP44" s="79"/>
      <c r="BQ44" s="79">
        <v>5</v>
      </c>
      <c r="BR44" s="79"/>
      <c r="BS44" s="79">
        <f t="shared" si="23"/>
        <v>131</v>
      </c>
      <c r="BT44" s="220">
        <f t="shared" si="24"/>
        <v>5.954545454545454</v>
      </c>
      <c r="BU44" s="220">
        <f t="shared" si="25"/>
        <v>6.44</v>
      </c>
      <c r="BV44" s="220" t="s">
        <v>1299</v>
      </c>
      <c r="BW44" s="220" t="s">
        <v>1298</v>
      </c>
      <c r="BX44" s="79">
        <v>8</v>
      </c>
      <c r="BY44" s="79"/>
      <c r="BZ44" s="79">
        <v>7</v>
      </c>
      <c r="CA44" s="79"/>
      <c r="CB44" s="79">
        <v>5</v>
      </c>
      <c r="CC44" s="79"/>
      <c r="CD44" s="79">
        <v>5</v>
      </c>
      <c r="CE44" s="79"/>
      <c r="CF44" s="79">
        <v>8</v>
      </c>
      <c r="CG44" s="79"/>
      <c r="CH44" s="79">
        <f t="shared" si="26"/>
        <v>141</v>
      </c>
      <c r="CI44" s="220">
        <f t="shared" si="27"/>
        <v>6.714285714285714</v>
      </c>
      <c r="CJ44" s="79">
        <v>6</v>
      </c>
      <c r="CK44" s="79"/>
      <c r="CL44" s="79">
        <v>8</v>
      </c>
      <c r="CM44" s="79"/>
      <c r="CN44" s="79">
        <v>7</v>
      </c>
      <c r="CO44" s="79"/>
      <c r="CP44" s="79">
        <v>9</v>
      </c>
      <c r="CQ44" s="110"/>
      <c r="CR44" s="79">
        <v>8</v>
      </c>
      <c r="CS44" s="79"/>
      <c r="CT44" s="79">
        <v>6</v>
      </c>
      <c r="CU44" s="79"/>
      <c r="CV44" s="79">
        <v>8</v>
      </c>
      <c r="CW44" s="79"/>
      <c r="CX44" s="79"/>
      <c r="CY44" s="79"/>
      <c r="CZ44" s="79">
        <f t="shared" si="12"/>
        <v>183</v>
      </c>
      <c r="DA44" s="220">
        <f t="shared" si="13"/>
        <v>7.32</v>
      </c>
      <c r="DB44" s="220">
        <f t="shared" si="14"/>
        <v>7.043478260869565</v>
      </c>
      <c r="DC44" s="220">
        <f t="shared" si="15"/>
        <v>6.782312925170068</v>
      </c>
      <c r="DD44" s="79"/>
      <c r="DE44" s="79"/>
      <c r="DF44" s="79"/>
      <c r="DG44" s="79"/>
      <c r="DH44" s="79"/>
      <c r="DI44" s="79"/>
      <c r="DJ44" s="79"/>
      <c r="DK44" s="79"/>
      <c r="DL44" s="110"/>
    </row>
    <row r="45" spans="1:116" ht="15.75">
      <c r="A45" s="2">
        <v>40</v>
      </c>
      <c r="B45" s="19" t="s">
        <v>832</v>
      </c>
      <c r="C45" s="39" t="s">
        <v>833</v>
      </c>
      <c r="D45" s="29">
        <v>33718</v>
      </c>
      <c r="E45" s="2" t="s">
        <v>529</v>
      </c>
      <c r="F45" s="13" t="s">
        <v>149</v>
      </c>
      <c r="G45" s="14" t="s">
        <v>67</v>
      </c>
      <c r="H45" s="14"/>
      <c r="I45" s="14"/>
      <c r="J45" s="14"/>
      <c r="K45" s="14"/>
      <c r="L45" s="136">
        <v>5</v>
      </c>
      <c r="M45" s="136"/>
      <c r="N45" s="136">
        <v>5</v>
      </c>
      <c r="O45" s="136"/>
      <c r="P45" s="136">
        <v>7</v>
      </c>
      <c r="Q45" s="136"/>
      <c r="R45" s="136">
        <v>5</v>
      </c>
      <c r="S45" s="136"/>
      <c r="T45" s="136">
        <v>6</v>
      </c>
      <c r="U45" s="136"/>
      <c r="V45" s="136">
        <f t="shared" si="16"/>
        <v>149</v>
      </c>
      <c r="W45" s="171">
        <f t="shared" si="17"/>
        <v>5.730769230769231</v>
      </c>
      <c r="X45" s="145">
        <v>7</v>
      </c>
      <c r="Y45" s="145"/>
      <c r="Z45" s="145">
        <v>6</v>
      </c>
      <c r="AA45" s="145"/>
      <c r="AB45" s="145">
        <v>5</v>
      </c>
      <c r="AC45" s="145"/>
      <c r="AD45" s="145">
        <v>5</v>
      </c>
      <c r="AE45" s="145"/>
      <c r="AF45" s="145">
        <v>6</v>
      </c>
      <c r="AG45" s="145"/>
      <c r="AH45" s="145">
        <v>5</v>
      </c>
      <c r="AI45" s="145"/>
      <c r="AJ45" s="145">
        <v>6</v>
      </c>
      <c r="AK45" s="145"/>
      <c r="AL45" s="145">
        <f t="shared" si="18"/>
        <v>142</v>
      </c>
      <c r="AM45" s="173">
        <f t="shared" si="19"/>
        <v>5.68</v>
      </c>
      <c r="AN45" s="173">
        <f t="shared" si="20"/>
        <v>5.705882352941177</v>
      </c>
      <c r="AO45" s="79" t="s">
        <v>1297</v>
      </c>
      <c r="AP45" s="79" t="s">
        <v>1298</v>
      </c>
      <c r="AQ45" s="79">
        <v>6</v>
      </c>
      <c r="AR45" s="79">
        <v>4</v>
      </c>
      <c r="AS45" s="79">
        <v>7</v>
      </c>
      <c r="AT45" s="79"/>
      <c r="AU45" s="79">
        <v>5</v>
      </c>
      <c r="AV45" s="79"/>
      <c r="AW45" s="79">
        <v>6</v>
      </c>
      <c r="AX45" s="79"/>
      <c r="AY45" s="79">
        <v>5</v>
      </c>
      <c r="AZ45" s="79"/>
      <c r="BA45" s="79">
        <v>6</v>
      </c>
      <c r="BB45" s="79"/>
      <c r="BC45" s="79">
        <v>6</v>
      </c>
      <c r="BD45" s="79"/>
      <c r="BE45" s="79">
        <v>7</v>
      </c>
      <c r="BF45" s="79"/>
      <c r="BG45" s="79">
        <f t="shared" si="21"/>
        <v>169</v>
      </c>
      <c r="BH45" s="220">
        <f t="shared" si="22"/>
        <v>6.035714285714286</v>
      </c>
      <c r="BI45" s="79">
        <v>8</v>
      </c>
      <c r="BJ45" s="79"/>
      <c r="BK45" s="79">
        <v>5</v>
      </c>
      <c r="BL45" s="79"/>
      <c r="BM45" s="79">
        <v>6</v>
      </c>
      <c r="BN45" s="79"/>
      <c r="BO45" s="79">
        <v>5</v>
      </c>
      <c r="BP45" s="79">
        <v>4</v>
      </c>
      <c r="BQ45" s="79">
        <v>6</v>
      </c>
      <c r="BR45" s="79"/>
      <c r="BS45" s="79">
        <f t="shared" si="23"/>
        <v>128</v>
      </c>
      <c r="BT45" s="220">
        <f t="shared" si="24"/>
        <v>5.818181818181818</v>
      </c>
      <c r="BU45" s="220">
        <f t="shared" si="25"/>
        <v>5.94</v>
      </c>
      <c r="BV45" s="220" t="s">
        <v>1297</v>
      </c>
      <c r="BW45" s="220" t="s">
        <v>1298</v>
      </c>
      <c r="BX45" s="79">
        <v>6</v>
      </c>
      <c r="BY45" s="79"/>
      <c r="BZ45" s="79">
        <v>8</v>
      </c>
      <c r="CA45" s="79"/>
      <c r="CB45" s="79">
        <v>5</v>
      </c>
      <c r="CC45" s="79"/>
      <c r="CD45" s="79">
        <v>8</v>
      </c>
      <c r="CE45" s="79"/>
      <c r="CF45" s="79">
        <v>5</v>
      </c>
      <c r="CG45" s="79"/>
      <c r="CH45" s="79">
        <f t="shared" si="26"/>
        <v>129</v>
      </c>
      <c r="CI45" s="220">
        <f t="shared" si="27"/>
        <v>6.142857142857143</v>
      </c>
      <c r="CJ45" s="79">
        <v>6</v>
      </c>
      <c r="CK45" s="79"/>
      <c r="CL45" s="79">
        <v>8</v>
      </c>
      <c r="CM45" s="79"/>
      <c r="CN45" s="79">
        <v>8</v>
      </c>
      <c r="CO45" s="79"/>
      <c r="CP45" s="79">
        <v>7</v>
      </c>
      <c r="CQ45" s="110"/>
      <c r="CR45" s="79">
        <v>8</v>
      </c>
      <c r="CS45" s="79"/>
      <c r="CT45" s="79">
        <v>5</v>
      </c>
      <c r="CU45" s="79"/>
      <c r="CV45" s="79">
        <v>8</v>
      </c>
      <c r="CW45" s="79"/>
      <c r="CX45" s="79"/>
      <c r="CY45" s="79"/>
      <c r="CZ45" s="79">
        <f t="shared" si="12"/>
        <v>172</v>
      </c>
      <c r="DA45" s="220">
        <f t="shared" si="13"/>
        <v>6.88</v>
      </c>
      <c r="DB45" s="220">
        <f t="shared" si="14"/>
        <v>6.543478260869565</v>
      </c>
      <c r="DC45" s="220">
        <f t="shared" si="15"/>
        <v>6.0476190476190474</v>
      </c>
      <c r="DD45" s="79"/>
      <c r="DE45" s="79"/>
      <c r="DF45" s="79"/>
      <c r="DG45" s="79"/>
      <c r="DH45" s="79"/>
      <c r="DI45" s="79"/>
      <c r="DJ45" s="79"/>
      <c r="DK45" s="79"/>
      <c r="DL45" s="110"/>
    </row>
    <row r="46" spans="1:116" ht="15.75">
      <c r="A46" s="2">
        <v>41</v>
      </c>
      <c r="B46" s="19" t="s">
        <v>834</v>
      </c>
      <c r="C46" s="39" t="s">
        <v>835</v>
      </c>
      <c r="D46" s="29">
        <v>33803</v>
      </c>
      <c r="E46" s="2" t="s">
        <v>529</v>
      </c>
      <c r="F46" s="13" t="s">
        <v>836</v>
      </c>
      <c r="G46" s="14" t="s">
        <v>77</v>
      </c>
      <c r="H46" s="14"/>
      <c r="I46" s="14"/>
      <c r="J46" s="14"/>
      <c r="K46" s="14"/>
      <c r="L46" s="136">
        <v>5</v>
      </c>
      <c r="M46" s="136"/>
      <c r="N46" s="136">
        <v>5</v>
      </c>
      <c r="O46" s="136"/>
      <c r="P46" s="136">
        <v>6</v>
      </c>
      <c r="Q46" s="136"/>
      <c r="R46" s="136">
        <v>7</v>
      </c>
      <c r="S46" s="136"/>
      <c r="T46" s="136">
        <v>6</v>
      </c>
      <c r="U46" s="136"/>
      <c r="V46" s="136">
        <f t="shared" si="16"/>
        <v>152</v>
      </c>
      <c r="W46" s="171">
        <f t="shared" si="17"/>
        <v>5.846153846153846</v>
      </c>
      <c r="X46" s="145">
        <v>5</v>
      </c>
      <c r="Y46" s="145"/>
      <c r="Z46" s="145">
        <v>6</v>
      </c>
      <c r="AA46" s="145"/>
      <c r="AB46" s="145">
        <v>6</v>
      </c>
      <c r="AC46" s="145"/>
      <c r="AD46" s="145">
        <v>5</v>
      </c>
      <c r="AE46" s="145"/>
      <c r="AF46" s="145">
        <v>6</v>
      </c>
      <c r="AG46" s="145"/>
      <c r="AH46" s="145">
        <v>5</v>
      </c>
      <c r="AI46" s="145"/>
      <c r="AJ46" s="145">
        <v>7</v>
      </c>
      <c r="AK46" s="145"/>
      <c r="AL46" s="145">
        <f t="shared" si="18"/>
        <v>142</v>
      </c>
      <c r="AM46" s="173">
        <f t="shared" si="19"/>
        <v>5.68</v>
      </c>
      <c r="AN46" s="173">
        <f t="shared" si="20"/>
        <v>5.764705882352941</v>
      </c>
      <c r="AO46" s="79" t="s">
        <v>1297</v>
      </c>
      <c r="AP46" s="79" t="s">
        <v>1298</v>
      </c>
      <c r="AQ46" s="79">
        <v>7</v>
      </c>
      <c r="AR46" s="79"/>
      <c r="AS46" s="79">
        <v>7</v>
      </c>
      <c r="AT46" s="79"/>
      <c r="AU46" s="79">
        <v>6</v>
      </c>
      <c r="AV46" s="79"/>
      <c r="AW46" s="79">
        <v>6</v>
      </c>
      <c r="AX46" s="79"/>
      <c r="AY46" s="79">
        <v>8</v>
      </c>
      <c r="AZ46" s="79"/>
      <c r="BA46" s="79">
        <v>6</v>
      </c>
      <c r="BB46" s="79"/>
      <c r="BC46" s="79">
        <v>7</v>
      </c>
      <c r="BD46" s="79"/>
      <c r="BE46" s="79">
        <v>7</v>
      </c>
      <c r="BF46" s="79"/>
      <c r="BG46" s="79">
        <f t="shared" si="21"/>
        <v>189</v>
      </c>
      <c r="BH46" s="220">
        <f t="shared" si="22"/>
        <v>6.75</v>
      </c>
      <c r="BI46" s="79">
        <v>5</v>
      </c>
      <c r="BJ46" s="79"/>
      <c r="BK46" s="79">
        <v>7</v>
      </c>
      <c r="BL46" s="79"/>
      <c r="BM46" s="79">
        <v>5</v>
      </c>
      <c r="BN46" s="79"/>
      <c r="BO46" s="79">
        <v>7</v>
      </c>
      <c r="BP46" s="79"/>
      <c r="BQ46" s="79">
        <v>6</v>
      </c>
      <c r="BR46" s="79"/>
      <c r="BS46" s="79">
        <f t="shared" si="23"/>
        <v>135</v>
      </c>
      <c r="BT46" s="220">
        <f t="shared" si="24"/>
        <v>6.136363636363637</v>
      </c>
      <c r="BU46" s="220">
        <f t="shared" si="25"/>
        <v>6.48</v>
      </c>
      <c r="BV46" s="220" t="s">
        <v>1299</v>
      </c>
      <c r="BW46" s="220" t="s">
        <v>1298</v>
      </c>
      <c r="BX46" s="79">
        <v>6</v>
      </c>
      <c r="BY46" s="79"/>
      <c r="BZ46" s="79">
        <v>7</v>
      </c>
      <c r="CA46" s="79"/>
      <c r="CB46" s="79">
        <v>6</v>
      </c>
      <c r="CC46" s="79"/>
      <c r="CD46" s="79">
        <v>6</v>
      </c>
      <c r="CE46" s="79">
        <v>4</v>
      </c>
      <c r="CF46" s="79">
        <v>6</v>
      </c>
      <c r="CG46" s="79"/>
      <c r="CH46" s="79">
        <f t="shared" si="26"/>
        <v>129</v>
      </c>
      <c r="CI46" s="220">
        <f t="shared" si="27"/>
        <v>6.142857142857143</v>
      </c>
      <c r="CJ46" s="79">
        <v>7</v>
      </c>
      <c r="CK46" s="79"/>
      <c r="CL46" s="79">
        <v>5</v>
      </c>
      <c r="CM46" s="79"/>
      <c r="CN46" s="79">
        <v>7</v>
      </c>
      <c r="CO46" s="79"/>
      <c r="CP46" s="79">
        <v>7</v>
      </c>
      <c r="CQ46" s="110">
        <v>4</v>
      </c>
      <c r="CR46" s="79">
        <v>6</v>
      </c>
      <c r="CS46" s="79"/>
      <c r="CT46" s="79">
        <v>6</v>
      </c>
      <c r="CU46" s="79"/>
      <c r="CV46" s="79">
        <v>8</v>
      </c>
      <c r="CW46" s="79"/>
      <c r="CX46" s="79"/>
      <c r="CY46" s="79"/>
      <c r="CZ46" s="79">
        <f t="shared" si="12"/>
        <v>162</v>
      </c>
      <c r="DA46" s="220">
        <f t="shared" si="13"/>
        <v>6.48</v>
      </c>
      <c r="DB46" s="220">
        <f t="shared" si="14"/>
        <v>6.326086956521739</v>
      </c>
      <c r="DC46" s="220">
        <f t="shared" si="15"/>
        <v>6.183673469387755</v>
      </c>
      <c r="DD46" s="79"/>
      <c r="DE46" s="79"/>
      <c r="DF46" s="79"/>
      <c r="DG46" s="79"/>
      <c r="DH46" s="79"/>
      <c r="DI46" s="79"/>
      <c r="DJ46" s="79"/>
      <c r="DK46" s="79"/>
      <c r="DL46" s="110"/>
    </row>
    <row r="47" spans="1:116" ht="15.75">
      <c r="A47" s="2">
        <v>42</v>
      </c>
      <c r="B47" s="19" t="s">
        <v>837</v>
      </c>
      <c r="C47" s="39" t="s">
        <v>835</v>
      </c>
      <c r="D47" s="29">
        <v>33680</v>
      </c>
      <c r="E47" s="2" t="s">
        <v>529</v>
      </c>
      <c r="F47" s="13" t="s">
        <v>838</v>
      </c>
      <c r="G47" s="14" t="s">
        <v>245</v>
      </c>
      <c r="H47" s="14"/>
      <c r="I47" s="14"/>
      <c r="J47" s="14"/>
      <c r="K47" s="14"/>
      <c r="L47" s="136">
        <v>5</v>
      </c>
      <c r="M47" s="136"/>
      <c r="N47" s="136">
        <v>5</v>
      </c>
      <c r="O47" s="136"/>
      <c r="P47" s="136">
        <v>7</v>
      </c>
      <c r="Q47" s="136"/>
      <c r="R47" s="136">
        <v>5</v>
      </c>
      <c r="S47" s="136"/>
      <c r="T47" s="136">
        <v>6</v>
      </c>
      <c r="U47" s="136"/>
      <c r="V47" s="136">
        <f t="shared" si="16"/>
        <v>149</v>
      </c>
      <c r="W47" s="171">
        <f t="shared" si="17"/>
        <v>5.730769230769231</v>
      </c>
      <c r="X47" s="145">
        <v>5</v>
      </c>
      <c r="Y47" s="145"/>
      <c r="Z47" s="145">
        <v>6</v>
      </c>
      <c r="AA47" s="145"/>
      <c r="AB47" s="145">
        <v>6</v>
      </c>
      <c r="AC47" s="145"/>
      <c r="AD47" s="145">
        <v>5</v>
      </c>
      <c r="AE47" s="145"/>
      <c r="AF47" s="145">
        <v>5</v>
      </c>
      <c r="AG47" s="145"/>
      <c r="AH47" s="145">
        <v>5</v>
      </c>
      <c r="AI47" s="145">
        <v>4</v>
      </c>
      <c r="AJ47" s="145">
        <v>6</v>
      </c>
      <c r="AK47" s="145"/>
      <c r="AL47" s="145">
        <f t="shared" si="18"/>
        <v>134</v>
      </c>
      <c r="AM47" s="173">
        <f t="shared" si="19"/>
        <v>5.36</v>
      </c>
      <c r="AN47" s="173">
        <f t="shared" si="20"/>
        <v>5.549019607843137</v>
      </c>
      <c r="AO47" s="79" t="s">
        <v>1297</v>
      </c>
      <c r="AP47" s="79" t="s">
        <v>1298</v>
      </c>
      <c r="AQ47" s="79">
        <v>5</v>
      </c>
      <c r="AR47" s="79"/>
      <c r="AS47" s="79">
        <v>7</v>
      </c>
      <c r="AT47" s="79"/>
      <c r="AU47" s="79">
        <v>5</v>
      </c>
      <c r="AV47" s="79"/>
      <c r="AW47" s="79">
        <v>6</v>
      </c>
      <c r="AX47" s="79"/>
      <c r="AY47" s="79">
        <v>5</v>
      </c>
      <c r="AZ47" s="79"/>
      <c r="BA47" s="79">
        <v>6</v>
      </c>
      <c r="BB47" s="79"/>
      <c r="BC47" s="79">
        <v>6</v>
      </c>
      <c r="BD47" s="79"/>
      <c r="BE47" s="79">
        <v>7</v>
      </c>
      <c r="BF47" s="79"/>
      <c r="BG47" s="79">
        <f t="shared" si="21"/>
        <v>164</v>
      </c>
      <c r="BH47" s="220">
        <f t="shared" si="22"/>
        <v>5.857142857142857</v>
      </c>
      <c r="BI47" s="79">
        <v>6</v>
      </c>
      <c r="BJ47" s="79"/>
      <c r="BK47" s="79">
        <v>5</v>
      </c>
      <c r="BL47" s="79"/>
      <c r="BM47" s="79">
        <v>5</v>
      </c>
      <c r="BN47" s="79"/>
      <c r="BO47" s="79">
        <v>5</v>
      </c>
      <c r="BP47" s="79"/>
      <c r="BQ47" s="79">
        <v>7</v>
      </c>
      <c r="BR47" s="79"/>
      <c r="BS47" s="79">
        <f t="shared" si="23"/>
        <v>123</v>
      </c>
      <c r="BT47" s="220">
        <f t="shared" si="24"/>
        <v>5.590909090909091</v>
      </c>
      <c r="BU47" s="220">
        <f t="shared" si="25"/>
        <v>5.74</v>
      </c>
      <c r="BV47" s="220" t="s">
        <v>1297</v>
      </c>
      <c r="BW47" s="220" t="s">
        <v>1298</v>
      </c>
      <c r="BX47" s="79">
        <v>8</v>
      </c>
      <c r="BY47" s="79"/>
      <c r="BZ47" s="79">
        <v>5</v>
      </c>
      <c r="CA47" s="79"/>
      <c r="CB47" s="79">
        <v>5</v>
      </c>
      <c r="CC47" s="79"/>
      <c r="CD47" s="79">
        <v>6</v>
      </c>
      <c r="CE47" s="79"/>
      <c r="CF47" s="79">
        <v>5</v>
      </c>
      <c r="CG47" s="79"/>
      <c r="CH47" s="79">
        <f t="shared" si="26"/>
        <v>126</v>
      </c>
      <c r="CI47" s="220">
        <f t="shared" si="27"/>
        <v>6</v>
      </c>
      <c r="CJ47" s="79">
        <v>5</v>
      </c>
      <c r="CK47" s="79"/>
      <c r="CL47" s="79">
        <v>8</v>
      </c>
      <c r="CM47" s="79"/>
      <c r="CN47" s="79">
        <v>7</v>
      </c>
      <c r="CO47" s="79"/>
      <c r="CP47" s="79">
        <v>7</v>
      </c>
      <c r="CQ47" s="110"/>
      <c r="CR47" s="79">
        <v>5</v>
      </c>
      <c r="CS47" s="79"/>
      <c r="CT47" s="79">
        <v>6</v>
      </c>
      <c r="CU47" s="79"/>
      <c r="CV47" s="79">
        <v>8</v>
      </c>
      <c r="CW47" s="79"/>
      <c r="CX47" s="79"/>
      <c r="CY47" s="79"/>
      <c r="CZ47" s="79">
        <f t="shared" si="12"/>
        <v>160</v>
      </c>
      <c r="DA47" s="220">
        <f t="shared" si="13"/>
        <v>6.4</v>
      </c>
      <c r="DB47" s="220">
        <f t="shared" si="14"/>
        <v>6.217391304347826</v>
      </c>
      <c r="DC47" s="220">
        <f t="shared" si="15"/>
        <v>5.8231292517006805</v>
      </c>
      <c r="DD47" s="79"/>
      <c r="DE47" s="79"/>
      <c r="DF47" s="79"/>
      <c r="DG47" s="79"/>
      <c r="DH47" s="79"/>
      <c r="DI47" s="79"/>
      <c r="DJ47" s="79"/>
      <c r="DK47" s="79"/>
      <c r="DL47" s="110"/>
    </row>
    <row r="48" spans="1:116" ht="15.75">
      <c r="A48" s="2">
        <v>43</v>
      </c>
      <c r="B48" s="19" t="s">
        <v>839</v>
      </c>
      <c r="C48" s="39" t="s">
        <v>840</v>
      </c>
      <c r="D48" s="29">
        <v>33460</v>
      </c>
      <c r="E48" s="2" t="s">
        <v>529</v>
      </c>
      <c r="F48" s="13" t="s">
        <v>85</v>
      </c>
      <c r="G48" s="14" t="s">
        <v>67</v>
      </c>
      <c r="H48" s="14"/>
      <c r="I48" s="14"/>
      <c r="J48" s="14"/>
      <c r="K48" s="14"/>
      <c r="L48" s="136">
        <v>5</v>
      </c>
      <c r="M48" s="136"/>
      <c r="N48" s="136">
        <v>5</v>
      </c>
      <c r="O48" s="136"/>
      <c r="P48" s="136">
        <v>6</v>
      </c>
      <c r="Q48" s="136"/>
      <c r="R48" s="136">
        <v>5</v>
      </c>
      <c r="S48" s="136"/>
      <c r="T48" s="136">
        <v>6</v>
      </c>
      <c r="U48" s="136"/>
      <c r="V48" s="136">
        <f t="shared" si="16"/>
        <v>142</v>
      </c>
      <c r="W48" s="171">
        <f t="shared" si="17"/>
        <v>5.461538461538462</v>
      </c>
      <c r="X48" s="145">
        <v>5</v>
      </c>
      <c r="Y48" s="145"/>
      <c r="Z48" s="145">
        <v>5</v>
      </c>
      <c r="AA48" s="145"/>
      <c r="AB48" s="145">
        <v>7</v>
      </c>
      <c r="AC48" s="145">
        <v>3</v>
      </c>
      <c r="AD48" s="145">
        <v>5</v>
      </c>
      <c r="AE48" s="145"/>
      <c r="AF48" s="145">
        <v>6</v>
      </c>
      <c r="AG48" s="145"/>
      <c r="AH48" s="145">
        <v>6</v>
      </c>
      <c r="AI48" s="145" t="s">
        <v>1291</v>
      </c>
      <c r="AJ48" s="145">
        <v>6</v>
      </c>
      <c r="AK48" s="145"/>
      <c r="AL48" s="145">
        <f t="shared" si="18"/>
        <v>143</v>
      </c>
      <c r="AM48" s="173">
        <f t="shared" si="19"/>
        <v>5.72</v>
      </c>
      <c r="AN48" s="173">
        <f t="shared" si="20"/>
        <v>5.588235294117647</v>
      </c>
      <c r="AO48" s="79" t="s">
        <v>1297</v>
      </c>
      <c r="AP48" s="79" t="s">
        <v>1298</v>
      </c>
      <c r="AQ48" s="79">
        <v>6</v>
      </c>
      <c r="AR48" s="79"/>
      <c r="AS48" s="79">
        <v>7</v>
      </c>
      <c r="AT48" s="79"/>
      <c r="AU48" s="79">
        <v>5</v>
      </c>
      <c r="AV48" s="79"/>
      <c r="AW48" s="79">
        <v>5</v>
      </c>
      <c r="AX48" s="79"/>
      <c r="AY48" s="79">
        <v>5</v>
      </c>
      <c r="AZ48" s="79"/>
      <c r="BA48" s="79">
        <v>6</v>
      </c>
      <c r="BB48" s="79"/>
      <c r="BC48" s="79">
        <v>6</v>
      </c>
      <c r="BD48" s="79"/>
      <c r="BE48" s="79">
        <v>7</v>
      </c>
      <c r="BF48" s="79"/>
      <c r="BG48" s="79">
        <f t="shared" si="21"/>
        <v>165</v>
      </c>
      <c r="BH48" s="220">
        <f t="shared" si="22"/>
        <v>5.892857142857143</v>
      </c>
      <c r="BI48" s="79">
        <v>6</v>
      </c>
      <c r="BJ48" s="79"/>
      <c r="BK48" s="79">
        <v>5</v>
      </c>
      <c r="BL48" s="79">
        <v>4</v>
      </c>
      <c r="BM48" s="79">
        <v>6</v>
      </c>
      <c r="BN48" s="79" t="s">
        <v>1289</v>
      </c>
      <c r="BO48" s="79">
        <v>5</v>
      </c>
      <c r="BP48" s="79"/>
      <c r="BQ48" s="79">
        <v>5</v>
      </c>
      <c r="BR48" s="79">
        <v>4</v>
      </c>
      <c r="BS48" s="79">
        <f t="shared" si="23"/>
        <v>117</v>
      </c>
      <c r="BT48" s="220">
        <f t="shared" si="24"/>
        <v>5.318181818181818</v>
      </c>
      <c r="BU48" s="220">
        <f t="shared" si="25"/>
        <v>5.64</v>
      </c>
      <c r="BV48" s="220" t="s">
        <v>1297</v>
      </c>
      <c r="BW48" s="220" t="s">
        <v>1298</v>
      </c>
      <c r="BX48" s="79">
        <v>5</v>
      </c>
      <c r="BY48" s="79"/>
      <c r="BZ48" s="79">
        <v>6</v>
      </c>
      <c r="CA48" s="79"/>
      <c r="CB48" s="79">
        <v>7</v>
      </c>
      <c r="CC48" s="79"/>
      <c r="CD48" s="79">
        <v>6</v>
      </c>
      <c r="CE48" s="79">
        <v>3</v>
      </c>
      <c r="CF48" s="79">
        <v>5</v>
      </c>
      <c r="CG48" s="79"/>
      <c r="CH48" s="79">
        <f t="shared" si="26"/>
        <v>121</v>
      </c>
      <c r="CI48" s="220">
        <f t="shared" si="27"/>
        <v>5.761904761904762</v>
      </c>
      <c r="CJ48" s="79">
        <v>5</v>
      </c>
      <c r="CK48" s="79"/>
      <c r="CL48" s="79">
        <v>8</v>
      </c>
      <c r="CM48" s="79"/>
      <c r="CN48" s="79">
        <v>9</v>
      </c>
      <c r="CO48" s="79"/>
      <c r="CP48" s="79">
        <v>5</v>
      </c>
      <c r="CQ48" s="110"/>
      <c r="CR48" s="79">
        <v>5</v>
      </c>
      <c r="CS48" s="79"/>
      <c r="CT48" s="79">
        <v>7</v>
      </c>
      <c r="CU48" s="79">
        <v>4</v>
      </c>
      <c r="CV48" s="79">
        <v>8</v>
      </c>
      <c r="CW48" s="79"/>
      <c r="CX48" s="79"/>
      <c r="CY48" s="79"/>
      <c r="CZ48" s="79">
        <f t="shared" si="12"/>
        <v>163</v>
      </c>
      <c r="DA48" s="220">
        <f t="shared" si="13"/>
        <v>6.52</v>
      </c>
      <c r="DB48" s="220">
        <f t="shared" si="14"/>
        <v>6.173913043478261</v>
      </c>
      <c r="DC48" s="220">
        <f t="shared" si="15"/>
        <v>5.789115646258503</v>
      </c>
      <c r="DD48" s="79"/>
      <c r="DE48" s="79"/>
      <c r="DF48" s="79"/>
      <c r="DG48" s="79"/>
      <c r="DH48" s="79"/>
      <c r="DI48" s="79"/>
      <c r="DJ48" s="79"/>
      <c r="DK48" s="79"/>
      <c r="DL48" s="110"/>
    </row>
    <row r="49" spans="1:116" ht="15.75">
      <c r="A49" s="2">
        <v>44</v>
      </c>
      <c r="B49" s="19" t="s">
        <v>841</v>
      </c>
      <c r="C49" s="39" t="s">
        <v>840</v>
      </c>
      <c r="D49" s="29">
        <v>33681</v>
      </c>
      <c r="E49" s="2" t="s">
        <v>529</v>
      </c>
      <c r="F49" s="13" t="s">
        <v>87</v>
      </c>
      <c r="G49" s="14" t="s">
        <v>67</v>
      </c>
      <c r="H49" s="14"/>
      <c r="I49" s="14"/>
      <c r="J49" s="14"/>
      <c r="K49" s="14"/>
      <c r="L49" s="136">
        <v>6</v>
      </c>
      <c r="M49" s="136"/>
      <c r="N49" s="136">
        <v>7</v>
      </c>
      <c r="O49" s="136"/>
      <c r="P49" s="136">
        <v>7</v>
      </c>
      <c r="Q49" s="136"/>
      <c r="R49" s="136">
        <v>5</v>
      </c>
      <c r="S49" s="136"/>
      <c r="T49" s="136">
        <v>6</v>
      </c>
      <c r="U49" s="136"/>
      <c r="V49" s="136">
        <f t="shared" si="16"/>
        <v>163</v>
      </c>
      <c r="W49" s="171">
        <f t="shared" si="17"/>
        <v>6.269230769230769</v>
      </c>
      <c r="X49" s="145">
        <v>7</v>
      </c>
      <c r="Y49" s="145"/>
      <c r="Z49" s="145">
        <v>6</v>
      </c>
      <c r="AA49" s="145"/>
      <c r="AB49" s="145">
        <v>5</v>
      </c>
      <c r="AC49" s="145"/>
      <c r="AD49" s="145">
        <v>5</v>
      </c>
      <c r="AE49" s="145"/>
      <c r="AF49" s="145">
        <v>6</v>
      </c>
      <c r="AG49" s="145"/>
      <c r="AH49" s="145">
        <v>6</v>
      </c>
      <c r="AI49" s="145" t="s">
        <v>1292</v>
      </c>
      <c r="AJ49" s="145">
        <v>5</v>
      </c>
      <c r="AK49" s="145"/>
      <c r="AL49" s="145">
        <f t="shared" si="18"/>
        <v>143</v>
      </c>
      <c r="AM49" s="173">
        <f t="shared" si="19"/>
        <v>5.72</v>
      </c>
      <c r="AN49" s="173">
        <f t="shared" si="20"/>
        <v>6</v>
      </c>
      <c r="AO49" s="79" t="s">
        <v>1297</v>
      </c>
      <c r="AP49" s="79" t="s">
        <v>1298</v>
      </c>
      <c r="AQ49" s="79">
        <v>5</v>
      </c>
      <c r="AR49" s="79"/>
      <c r="AS49" s="79">
        <v>6</v>
      </c>
      <c r="AT49" s="79"/>
      <c r="AU49" s="79">
        <v>5</v>
      </c>
      <c r="AV49" s="79"/>
      <c r="AW49" s="79">
        <v>6</v>
      </c>
      <c r="AX49" s="79"/>
      <c r="AY49" s="79">
        <v>6</v>
      </c>
      <c r="AZ49" s="79">
        <v>4</v>
      </c>
      <c r="BA49" s="79">
        <v>8</v>
      </c>
      <c r="BB49" s="79"/>
      <c r="BC49" s="79">
        <v>6</v>
      </c>
      <c r="BD49" s="79"/>
      <c r="BE49" s="79">
        <v>8</v>
      </c>
      <c r="BF49" s="79"/>
      <c r="BG49" s="79">
        <f t="shared" si="21"/>
        <v>174</v>
      </c>
      <c r="BH49" s="220">
        <f t="shared" si="22"/>
        <v>6.214285714285714</v>
      </c>
      <c r="BI49" s="79">
        <v>5</v>
      </c>
      <c r="BJ49" s="79"/>
      <c r="BK49" s="79">
        <v>5</v>
      </c>
      <c r="BL49" s="79"/>
      <c r="BM49" s="79">
        <v>6</v>
      </c>
      <c r="BN49" s="79">
        <v>4</v>
      </c>
      <c r="BO49" s="79">
        <v>6</v>
      </c>
      <c r="BP49" s="79" t="s">
        <v>1289</v>
      </c>
      <c r="BQ49" s="79">
        <v>5</v>
      </c>
      <c r="BR49" s="79"/>
      <c r="BS49" s="79">
        <f t="shared" si="23"/>
        <v>120</v>
      </c>
      <c r="BT49" s="220">
        <f t="shared" si="24"/>
        <v>5.454545454545454</v>
      </c>
      <c r="BU49" s="220">
        <f t="shared" si="25"/>
        <v>5.88</v>
      </c>
      <c r="BV49" s="220" t="s">
        <v>1297</v>
      </c>
      <c r="BW49" s="220" t="s">
        <v>1298</v>
      </c>
      <c r="BX49" s="79">
        <v>8</v>
      </c>
      <c r="BY49" s="79"/>
      <c r="BZ49" s="79">
        <v>6</v>
      </c>
      <c r="CA49" s="79"/>
      <c r="CB49" s="79">
        <v>6</v>
      </c>
      <c r="CC49" s="79"/>
      <c r="CD49" s="79">
        <v>5</v>
      </c>
      <c r="CE49" s="79"/>
      <c r="CF49" s="79">
        <v>5</v>
      </c>
      <c r="CG49" s="79"/>
      <c r="CH49" s="79">
        <f t="shared" si="26"/>
        <v>131</v>
      </c>
      <c r="CI49" s="220">
        <f t="shared" si="27"/>
        <v>6.238095238095238</v>
      </c>
      <c r="CJ49" s="79">
        <v>5</v>
      </c>
      <c r="CK49" s="79"/>
      <c r="CL49" s="79">
        <v>6</v>
      </c>
      <c r="CM49" s="79"/>
      <c r="CN49" s="79">
        <v>7</v>
      </c>
      <c r="CO49" s="79"/>
      <c r="CP49" s="79">
        <v>7</v>
      </c>
      <c r="CQ49" s="110"/>
      <c r="CR49" s="79">
        <v>7</v>
      </c>
      <c r="CS49" s="79">
        <v>4</v>
      </c>
      <c r="CT49" s="79">
        <v>6</v>
      </c>
      <c r="CU49" s="79"/>
      <c r="CV49" s="79">
        <v>8</v>
      </c>
      <c r="CW49" s="79"/>
      <c r="CX49" s="79"/>
      <c r="CY49" s="79"/>
      <c r="CZ49" s="79">
        <f t="shared" si="12"/>
        <v>160</v>
      </c>
      <c r="DA49" s="220">
        <f t="shared" si="13"/>
        <v>6.4</v>
      </c>
      <c r="DB49" s="220">
        <f t="shared" si="14"/>
        <v>6.326086956521739</v>
      </c>
      <c r="DC49" s="220">
        <f t="shared" si="15"/>
        <v>6.061224489795919</v>
      </c>
      <c r="DD49" s="79"/>
      <c r="DE49" s="79"/>
      <c r="DF49" s="79"/>
      <c r="DG49" s="79"/>
      <c r="DH49" s="79"/>
      <c r="DI49" s="79"/>
      <c r="DJ49" s="79"/>
      <c r="DK49" s="79"/>
      <c r="DL49" s="110"/>
    </row>
    <row r="50" spans="1:116" ht="15.75">
      <c r="A50" s="2">
        <v>45</v>
      </c>
      <c r="B50" s="19" t="s">
        <v>832</v>
      </c>
      <c r="C50" s="39" t="s">
        <v>840</v>
      </c>
      <c r="D50" s="29">
        <v>33779</v>
      </c>
      <c r="E50" s="2" t="s">
        <v>529</v>
      </c>
      <c r="F50" s="13" t="s">
        <v>87</v>
      </c>
      <c r="G50" s="14" t="s">
        <v>67</v>
      </c>
      <c r="H50" s="14"/>
      <c r="I50" s="14"/>
      <c r="J50" s="14"/>
      <c r="K50" s="14"/>
      <c r="L50" s="136">
        <v>5</v>
      </c>
      <c r="M50" s="136"/>
      <c r="N50" s="136">
        <v>6</v>
      </c>
      <c r="O50" s="136"/>
      <c r="P50" s="136">
        <v>6</v>
      </c>
      <c r="Q50" s="136"/>
      <c r="R50" s="136">
        <v>5</v>
      </c>
      <c r="S50" s="136">
        <v>4</v>
      </c>
      <c r="T50" s="136">
        <v>6</v>
      </c>
      <c r="U50" s="136"/>
      <c r="V50" s="136">
        <f t="shared" si="16"/>
        <v>147</v>
      </c>
      <c r="W50" s="171">
        <f t="shared" si="17"/>
        <v>5.653846153846154</v>
      </c>
      <c r="X50" s="145">
        <v>6</v>
      </c>
      <c r="Y50" s="145"/>
      <c r="Z50" s="145">
        <v>6</v>
      </c>
      <c r="AA50" s="145"/>
      <c r="AB50" s="145">
        <v>5</v>
      </c>
      <c r="AC50" s="145"/>
      <c r="AD50" s="145">
        <v>5</v>
      </c>
      <c r="AE50" s="145"/>
      <c r="AF50" s="145">
        <v>5</v>
      </c>
      <c r="AG50" s="145"/>
      <c r="AH50" s="145">
        <v>8</v>
      </c>
      <c r="AI50" s="145" t="s">
        <v>1289</v>
      </c>
      <c r="AJ50" s="145">
        <v>7</v>
      </c>
      <c r="AK50" s="145"/>
      <c r="AL50" s="145">
        <f t="shared" si="18"/>
        <v>149</v>
      </c>
      <c r="AM50" s="173">
        <f t="shared" si="19"/>
        <v>5.96</v>
      </c>
      <c r="AN50" s="173">
        <f t="shared" si="20"/>
        <v>5.803921568627451</v>
      </c>
      <c r="AO50" s="79" t="s">
        <v>1297</v>
      </c>
      <c r="AP50" s="79" t="s">
        <v>1298</v>
      </c>
      <c r="AQ50" s="79">
        <v>6</v>
      </c>
      <c r="AR50" s="79"/>
      <c r="AS50" s="79">
        <v>7</v>
      </c>
      <c r="AT50" s="79"/>
      <c r="AU50" s="79">
        <v>5</v>
      </c>
      <c r="AV50" s="79"/>
      <c r="AW50" s="79">
        <v>7</v>
      </c>
      <c r="AX50" s="79"/>
      <c r="AY50" s="79">
        <v>8</v>
      </c>
      <c r="AZ50" s="79"/>
      <c r="BA50" s="79">
        <v>7</v>
      </c>
      <c r="BB50" s="79"/>
      <c r="BC50" s="79">
        <v>6</v>
      </c>
      <c r="BD50" s="79"/>
      <c r="BE50" s="79">
        <v>7</v>
      </c>
      <c r="BF50" s="79"/>
      <c r="BG50" s="79">
        <f t="shared" si="21"/>
        <v>185</v>
      </c>
      <c r="BH50" s="220">
        <f t="shared" si="22"/>
        <v>6.607142857142857</v>
      </c>
      <c r="BI50" s="79">
        <v>6</v>
      </c>
      <c r="BJ50" s="79"/>
      <c r="BK50" s="79">
        <v>5</v>
      </c>
      <c r="BL50" s="79"/>
      <c r="BM50" s="79">
        <v>6</v>
      </c>
      <c r="BN50" s="79"/>
      <c r="BO50" s="79">
        <v>7</v>
      </c>
      <c r="BP50" s="79"/>
      <c r="BQ50" s="79">
        <v>6</v>
      </c>
      <c r="BR50" s="79"/>
      <c r="BS50" s="79">
        <f t="shared" si="23"/>
        <v>134</v>
      </c>
      <c r="BT50" s="220">
        <f t="shared" si="24"/>
        <v>6.090909090909091</v>
      </c>
      <c r="BU50" s="220">
        <f t="shared" si="25"/>
        <v>6.38</v>
      </c>
      <c r="BV50" s="220" t="s">
        <v>1299</v>
      </c>
      <c r="BW50" s="220" t="s">
        <v>1298</v>
      </c>
      <c r="BX50" s="79">
        <v>8</v>
      </c>
      <c r="BY50" s="79"/>
      <c r="BZ50" s="79">
        <v>6</v>
      </c>
      <c r="CA50" s="79"/>
      <c r="CB50" s="79">
        <v>6</v>
      </c>
      <c r="CC50" s="79"/>
      <c r="CD50" s="79">
        <v>5</v>
      </c>
      <c r="CE50" s="79"/>
      <c r="CF50" s="79">
        <v>8</v>
      </c>
      <c r="CG50" s="79"/>
      <c r="CH50" s="79">
        <f t="shared" si="26"/>
        <v>143</v>
      </c>
      <c r="CI50" s="220">
        <f t="shared" si="27"/>
        <v>6.809523809523809</v>
      </c>
      <c r="CJ50" s="79">
        <v>7</v>
      </c>
      <c r="CK50" s="79"/>
      <c r="CL50" s="79">
        <v>8</v>
      </c>
      <c r="CM50" s="79"/>
      <c r="CN50" s="79">
        <v>8</v>
      </c>
      <c r="CO50" s="79"/>
      <c r="CP50" s="79">
        <v>8</v>
      </c>
      <c r="CQ50" s="110"/>
      <c r="CR50" s="79">
        <v>9</v>
      </c>
      <c r="CS50" s="79"/>
      <c r="CT50" s="79">
        <v>5</v>
      </c>
      <c r="CU50" s="79"/>
      <c r="CV50" s="79">
        <v>8</v>
      </c>
      <c r="CW50" s="79"/>
      <c r="CX50" s="79"/>
      <c r="CY50" s="79"/>
      <c r="CZ50" s="79">
        <f t="shared" si="12"/>
        <v>184</v>
      </c>
      <c r="DA50" s="220">
        <f t="shared" si="13"/>
        <v>7.36</v>
      </c>
      <c r="DB50" s="220">
        <f t="shared" si="14"/>
        <v>7.108695652173913</v>
      </c>
      <c r="DC50" s="220">
        <f t="shared" si="15"/>
        <v>6.408163265306122</v>
      </c>
      <c r="DD50" s="79"/>
      <c r="DE50" s="79"/>
      <c r="DF50" s="79"/>
      <c r="DG50" s="79"/>
      <c r="DH50" s="79"/>
      <c r="DI50" s="79"/>
      <c r="DJ50" s="79"/>
      <c r="DK50" s="79"/>
      <c r="DL50" s="110"/>
    </row>
    <row r="51" spans="1:116" ht="15.75">
      <c r="A51" s="2">
        <v>46</v>
      </c>
      <c r="B51" s="19" t="s">
        <v>550</v>
      </c>
      <c r="C51" s="39" t="s">
        <v>842</v>
      </c>
      <c r="D51" s="29">
        <v>33738</v>
      </c>
      <c r="E51" s="2" t="s">
        <v>529</v>
      </c>
      <c r="F51" s="13" t="s">
        <v>85</v>
      </c>
      <c r="G51" s="14" t="s">
        <v>67</v>
      </c>
      <c r="H51" s="14"/>
      <c r="I51" s="14"/>
      <c r="J51" s="14"/>
      <c r="K51" s="14"/>
      <c r="L51" s="136">
        <v>5</v>
      </c>
      <c r="M51" s="136"/>
      <c r="N51" s="136">
        <v>5</v>
      </c>
      <c r="O51" s="136"/>
      <c r="P51" s="136">
        <v>6</v>
      </c>
      <c r="Q51" s="136"/>
      <c r="R51" s="136">
        <v>6</v>
      </c>
      <c r="S51" s="136"/>
      <c r="T51" s="136">
        <v>6</v>
      </c>
      <c r="U51" s="136"/>
      <c r="V51" s="136">
        <f t="shared" si="16"/>
        <v>147</v>
      </c>
      <c r="W51" s="171">
        <f t="shared" si="17"/>
        <v>5.653846153846154</v>
      </c>
      <c r="X51" s="145">
        <v>6</v>
      </c>
      <c r="Y51" s="145"/>
      <c r="Z51" s="145">
        <v>7</v>
      </c>
      <c r="AA51" s="145"/>
      <c r="AB51" s="145">
        <v>5</v>
      </c>
      <c r="AC51" s="145"/>
      <c r="AD51" s="145">
        <v>7</v>
      </c>
      <c r="AE51" s="145"/>
      <c r="AF51" s="145">
        <v>6</v>
      </c>
      <c r="AG51" s="145"/>
      <c r="AH51" s="145">
        <v>6</v>
      </c>
      <c r="AI51" s="145"/>
      <c r="AJ51" s="145">
        <v>6</v>
      </c>
      <c r="AK51" s="145"/>
      <c r="AL51" s="145">
        <f t="shared" si="18"/>
        <v>154</v>
      </c>
      <c r="AM51" s="173">
        <f t="shared" si="19"/>
        <v>6.16</v>
      </c>
      <c r="AN51" s="173">
        <f t="shared" si="20"/>
        <v>5.901960784313726</v>
      </c>
      <c r="AO51" s="79" t="s">
        <v>1297</v>
      </c>
      <c r="AP51" s="79" t="s">
        <v>1298</v>
      </c>
      <c r="AQ51" s="79">
        <v>7</v>
      </c>
      <c r="AR51" s="79"/>
      <c r="AS51" s="79">
        <v>7</v>
      </c>
      <c r="AT51" s="79"/>
      <c r="AU51" s="79">
        <v>5</v>
      </c>
      <c r="AV51" s="79"/>
      <c r="AW51" s="79">
        <v>6</v>
      </c>
      <c r="AX51" s="79"/>
      <c r="AY51" s="79">
        <v>6</v>
      </c>
      <c r="AZ51" s="79"/>
      <c r="BA51" s="79">
        <v>8</v>
      </c>
      <c r="BB51" s="79"/>
      <c r="BC51" s="79">
        <v>6</v>
      </c>
      <c r="BD51" s="79"/>
      <c r="BE51" s="79">
        <v>7</v>
      </c>
      <c r="BF51" s="79"/>
      <c r="BG51" s="79">
        <f t="shared" si="21"/>
        <v>183</v>
      </c>
      <c r="BH51" s="220">
        <f t="shared" si="22"/>
        <v>6.535714285714286</v>
      </c>
      <c r="BI51" s="79">
        <v>5</v>
      </c>
      <c r="BJ51" s="79"/>
      <c r="BK51" s="79">
        <v>5</v>
      </c>
      <c r="BL51" s="79"/>
      <c r="BM51" s="79">
        <v>7</v>
      </c>
      <c r="BN51" s="79">
        <v>4</v>
      </c>
      <c r="BO51" s="79">
        <v>6</v>
      </c>
      <c r="BP51" s="79"/>
      <c r="BQ51" s="79">
        <v>5</v>
      </c>
      <c r="BR51" s="79"/>
      <c r="BS51" s="79">
        <f t="shared" si="23"/>
        <v>124</v>
      </c>
      <c r="BT51" s="220">
        <f t="shared" si="24"/>
        <v>5.636363636363637</v>
      </c>
      <c r="BU51" s="220">
        <f t="shared" si="25"/>
        <v>6.14</v>
      </c>
      <c r="BV51" s="220" t="s">
        <v>1299</v>
      </c>
      <c r="BW51" s="220" t="s">
        <v>1298</v>
      </c>
      <c r="BX51" s="79">
        <v>8</v>
      </c>
      <c r="BY51" s="79"/>
      <c r="BZ51" s="79">
        <v>6</v>
      </c>
      <c r="CA51" s="79"/>
      <c r="CB51" s="79">
        <v>6</v>
      </c>
      <c r="CC51" s="79"/>
      <c r="CD51" s="79">
        <v>7</v>
      </c>
      <c r="CE51" s="79"/>
      <c r="CF51" s="79">
        <v>6</v>
      </c>
      <c r="CG51" s="79"/>
      <c r="CH51" s="79">
        <f t="shared" si="26"/>
        <v>141</v>
      </c>
      <c r="CI51" s="220">
        <f t="shared" si="27"/>
        <v>6.714285714285714</v>
      </c>
      <c r="CJ51" s="79">
        <v>6</v>
      </c>
      <c r="CK51" s="79"/>
      <c r="CL51" s="79">
        <v>8</v>
      </c>
      <c r="CM51" s="79"/>
      <c r="CN51" s="79">
        <v>6</v>
      </c>
      <c r="CO51" s="79"/>
      <c r="CP51" s="79">
        <v>5</v>
      </c>
      <c r="CQ51" s="110"/>
      <c r="CR51" s="79">
        <v>6</v>
      </c>
      <c r="CS51" s="79"/>
      <c r="CT51" s="79">
        <v>6</v>
      </c>
      <c r="CU51" s="79"/>
      <c r="CV51" s="79">
        <v>8</v>
      </c>
      <c r="CW51" s="79"/>
      <c r="CX51" s="79"/>
      <c r="CY51" s="79"/>
      <c r="CZ51" s="79">
        <f t="shared" si="12"/>
        <v>153</v>
      </c>
      <c r="DA51" s="220">
        <f t="shared" si="13"/>
        <v>6.12</v>
      </c>
      <c r="DB51" s="220">
        <f t="shared" si="14"/>
        <v>6.391304347826087</v>
      </c>
      <c r="DC51" s="220">
        <f t="shared" si="15"/>
        <v>6.136054421768708</v>
      </c>
      <c r="DD51" s="79"/>
      <c r="DE51" s="79"/>
      <c r="DF51" s="79"/>
      <c r="DG51" s="79"/>
      <c r="DH51" s="79"/>
      <c r="DI51" s="79"/>
      <c r="DJ51" s="79"/>
      <c r="DK51" s="79"/>
      <c r="DL51" s="110"/>
    </row>
    <row r="52" spans="1:116" ht="15.75">
      <c r="A52" s="2">
        <v>47</v>
      </c>
      <c r="B52" s="19" t="s">
        <v>728</v>
      </c>
      <c r="C52" s="39" t="s">
        <v>44</v>
      </c>
      <c r="D52" s="29">
        <v>33467</v>
      </c>
      <c r="E52" s="2" t="s">
        <v>38</v>
      </c>
      <c r="F52" s="13" t="s">
        <v>85</v>
      </c>
      <c r="G52" s="14" t="s">
        <v>67</v>
      </c>
      <c r="H52" s="14"/>
      <c r="I52" s="14"/>
      <c r="J52" s="14"/>
      <c r="K52" s="14"/>
      <c r="L52" s="136">
        <v>5</v>
      </c>
      <c r="M52" s="136">
        <v>4</v>
      </c>
      <c r="N52" s="136">
        <v>5</v>
      </c>
      <c r="O52" s="136"/>
      <c r="P52" s="136">
        <v>5</v>
      </c>
      <c r="Q52" s="136"/>
      <c r="R52" s="136">
        <v>5</v>
      </c>
      <c r="S52" s="136"/>
      <c r="T52" s="136">
        <v>5</v>
      </c>
      <c r="U52" s="136"/>
      <c r="V52" s="136">
        <f t="shared" si="16"/>
        <v>130</v>
      </c>
      <c r="W52" s="171">
        <f t="shared" si="17"/>
        <v>5</v>
      </c>
      <c r="X52" s="145">
        <v>6</v>
      </c>
      <c r="Y52" s="145"/>
      <c r="Z52" s="145">
        <v>7</v>
      </c>
      <c r="AA52" s="145"/>
      <c r="AB52" s="145">
        <v>5</v>
      </c>
      <c r="AC52" s="145">
        <v>4</v>
      </c>
      <c r="AD52" s="145">
        <v>5</v>
      </c>
      <c r="AE52" s="145"/>
      <c r="AF52" s="145">
        <v>5</v>
      </c>
      <c r="AG52" s="145"/>
      <c r="AH52" s="145">
        <v>5</v>
      </c>
      <c r="AI52" s="145">
        <v>4</v>
      </c>
      <c r="AJ52" s="145">
        <v>6</v>
      </c>
      <c r="AK52" s="145"/>
      <c r="AL52" s="145">
        <f t="shared" si="18"/>
        <v>137</v>
      </c>
      <c r="AM52" s="173">
        <f t="shared" si="19"/>
        <v>5.48</v>
      </c>
      <c r="AN52" s="173">
        <f t="shared" si="20"/>
        <v>5.235294117647059</v>
      </c>
      <c r="AO52" s="79" t="s">
        <v>1297</v>
      </c>
      <c r="AP52" s="79" t="s">
        <v>1298</v>
      </c>
      <c r="AQ52" s="79">
        <v>5</v>
      </c>
      <c r="AR52" s="79"/>
      <c r="AS52" s="79">
        <v>7</v>
      </c>
      <c r="AT52" s="79"/>
      <c r="AU52" s="79">
        <v>6</v>
      </c>
      <c r="AV52" s="79"/>
      <c r="AW52" s="79">
        <v>5</v>
      </c>
      <c r="AX52" s="79"/>
      <c r="AY52" s="79">
        <v>5</v>
      </c>
      <c r="AZ52" s="79"/>
      <c r="BA52" s="79">
        <v>6</v>
      </c>
      <c r="BB52" s="79"/>
      <c r="BC52" s="79">
        <v>6</v>
      </c>
      <c r="BD52" s="79"/>
      <c r="BE52" s="79">
        <v>5</v>
      </c>
      <c r="BF52" s="79"/>
      <c r="BG52" s="79">
        <f t="shared" si="21"/>
        <v>155</v>
      </c>
      <c r="BH52" s="220">
        <f t="shared" si="22"/>
        <v>5.535714285714286</v>
      </c>
      <c r="BI52" s="79">
        <v>5</v>
      </c>
      <c r="BJ52" s="79"/>
      <c r="BK52" s="79">
        <v>5</v>
      </c>
      <c r="BL52" s="79" t="s">
        <v>1292</v>
      </c>
      <c r="BM52" s="79">
        <v>5</v>
      </c>
      <c r="BN52" s="79">
        <v>4</v>
      </c>
      <c r="BO52" s="79">
        <v>5</v>
      </c>
      <c r="BP52" s="79" t="s">
        <v>1289</v>
      </c>
      <c r="BQ52" s="79">
        <v>5</v>
      </c>
      <c r="BR52" s="79">
        <v>4</v>
      </c>
      <c r="BS52" s="79">
        <f t="shared" si="23"/>
        <v>110</v>
      </c>
      <c r="BT52" s="220">
        <f t="shared" si="24"/>
        <v>5</v>
      </c>
      <c r="BU52" s="220">
        <f t="shared" si="25"/>
        <v>5.3</v>
      </c>
      <c r="BV52" s="220" t="s">
        <v>1297</v>
      </c>
      <c r="BW52" s="220" t="s">
        <v>1298</v>
      </c>
      <c r="BX52" s="110">
        <v>6</v>
      </c>
      <c r="BY52" s="110"/>
      <c r="BZ52" s="110">
        <v>5</v>
      </c>
      <c r="CA52" s="110">
        <v>4</v>
      </c>
      <c r="CB52" s="110">
        <v>5</v>
      </c>
      <c r="CC52" s="110"/>
      <c r="CD52" s="110">
        <v>5</v>
      </c>
      <c r="CE52" s="110"/>
      <c r="CF52" s="110">
        <v>5</v>
      </c>
      <c r="CG52" s="110"/>
      <c r="CH52" s="79">
        <f t="shared" si="26"/>
        <v>111</v>
      </c>
      <c r="CI52" s="220">
        <f t="shared" si="27"/>
        <v>5.285714285714286</v>
      </c>
      <c r="CJ52" s="79">
        <v>5</v>
      </c>
      <c r="CK52" s="110"/>
      <c r="CL52" s="110">
        <v>5</v>
      </c>
      <c r="CM52" s="110"/>
      <c r="CN52" s="110">
        <v>5</v>
      </c>
      <c r="CO52" s="110">
        <v>4</v>
      </c>
      <c r="CP52" s="110">
        <v>5</v>
      </c>
      <c r="CQ52" s="110"/>
      <c r="CR52" s="110">
        <v>6</v>
      </c>
      <c r="CS52" s="110"/>
      <c r="CT52" s="110">
        <v>5</v>
      </c>
      <c r="CU52" s="110"/>
      <c r="CV52" s="79">
        <v>8</v>
      </c>
      <c r="CW52" s="110"/>
      <c r="CX52" s="110"/>
      <c r="CY52" s="110"/>
      <c r="CZ52" s="79">
        <f t="shared" si="12"/>
        <v>131</v>
      </c>
      <c r="DA52" s="220">
        <f t="shared" si="13"/>
        <v>5.24</v>
      </c>
      <c r="DB52" s="220">
        <f t="shared" si="14"/>
        <v>5.260869565217392</v>
      </c>
      <c r="DC52" s="220">
        <f t="shared" si="15"/>
        <v>5.26530612244898</v>
      </c>
      <c r="DD52" s="110"/>
      <c r="DE52" s="110"/>
      <c r="DF52" s="110"/>
      <c r="DG52" s="110"/>
      <c r="DH52" s="110"/>
      <c r="DI52" s="110"/>
      <c r="DJ52" s="110"/>
      <c r="DK52" s="110"/>
      <c r="DL52" s="110"/>
    </row>
    <row r="53" spans="1:116" ht="15.75">
      <c r="A53" s="2">
        <v>48</v>
      </c>
      <c r="B53" s="19" t="s">
        <v>456</v>
      </c>
      <c r="C53" s="39" t="s">
        <v>643</v>
      </c>
      <c r="D53" s="29">
        <v>33898</v>
      </c>
      <c r="E53" s="2" t="s">
        <v>529</v>
      </c>
      <c r="F53" s="13" t="s">
        <v>83</v>
      </c>
      <c r="G53" s="14" t="s">
        <v>67</v>
      </c>
      <c r="H53" s="14"/>
      <c r="I53" s="14"/>
      <c r="J53" s="14"/>
      <c r="K53" s="14"/>
      <c r="L53" s="136">
        <v>7</v>
      </c>
      <c r="M53" s="136" t="s">
        <v>1292</v>
      </c>
      <c r="N53" s="136">
        <v>6</v>
      </c>
      <c r="O53" s="136"/>
      <c r="P53" s="136">
        <v>6</v>
      </c>
      <c r="Q53" s="136"/>
      <c r="R53" s="136">
        <v>8</v>
      </c>
      <c r="S53" s="136"/>
      <c r="T53" s="136">
        <v>5</v>
      </c>
      <c r="U53" s="136"/>
      <c r="V53" s="136">
        <f t="shared" si="16"/>
        <v>165</v>
      </c>
      <c r="W53" s="171">
        <f t="shared" si="17"/>
        <v>6.346153846153846</v>
      </c>
      <c r="X53" s="145">
        <v>6</v>
      </c>
      <c r="Y53" s="145"/>
      <c r="Z53" s="145">
        <v>7</v>
      </c>
      <c r="AA53" s="145"/>
      <c r="AB53" s="145">
        <v>5</v>
      </c>
      <c r="AC53" s="145">
        <v>4</v>
      </c>
      <c r="AD53" s="145">
        <v>5</v>
      </c>
      <c r="AE53" s="145"/>
      <c r="AF53" s="145">
        <v>5</v>
      </c>
      <c r="AG53" s="145"/>
      <c r="AH53" s="145">
        <v>6</v>
      </c>
      <c r="AI53" s="145"/>
      <c r="AJ53" s="145">
        <v>6</v>
      </c>
      <c r="AK53" s="145"/>
      <c r="AL53" s="145">
        <f t="shared" si="18"/>
        <v>141</v>
      </c>
      <c r="AM53" s="173">
        <f t="shared" si="19"/>
        <v>5.64</v>
      </c>
      <c r="AN53" s="173">
        <f t="shared" si="20"/>
        <v>6</v>
      </c>
      <c r="AO53" s="79" t="s">
        <v>1297</v>
      </c>
      <c r="AP53" s="79" t="s">
        <v>1298</v>
      </c>
      <c r="AQ53" s="79">
        <v>7</v>
      </c>
      <c r="AR53" s="79"/>
      <c r="AS53" s="79">
        <v>7</v>
      </c>
      <c r="AT53" s="79"/>
      <c r="AU53" s="79">
        <v>5</v>
      </c>
      <c r="AV53" s="79"/>
      <c r="AW53" s="79">
        <v>7</v>
      </c>
      <c r="AX53" s="79"/>
      <c r="AY53" s="79">
        <v>6</v>
      </c>
      <c r="AZ53" s="79"/>
      <c r="BA53" s="79">
        <v>6</v>
      </c>
      <c r="BB53" s="79"/>
      <c r="BC53" s="79">
        <v>6</v>
      </c>
      <c r="BD53" s="79"/>
      <c r="BE53" s="79">
        <v>6</v>
      </c>
      <c r="BF53" s="79"/>
      <c r="BG53" s="79">
        <f t="shared" si="21"/>
        <v>177</v>
      </c>
      <c r="BH53" s="220">
        <f t="shared" si="22"/>
        <v>6.321428571428571</v>
      </c>
      <c r="BI53" s="79">
        <v>6</v>
      </c>
      <c r="BJ53" s="79"/>
      <c r="BK53" s="79">
        <v>6</v>
      </c>
      <c r="BL53" s="79"/>
      <c r="BM53" s="79">
        <v>5</v>
      </c>
      <c r="BN53" s="79">
        <v>4</v>
      </c>
      <c r="BO53" s="79">
        <v>6</v>
      </c>
      <c r="BP53" s="79"/>
      <c r="BQ53" s="79">
        <v>7</v>
      </c>
      <c r="BR53" s="79"/>
      <c r="BS53" s="79">
        <f t="shared" si="23"/>
        <v>133</v>
      </c>
      <c r="BT53" s="220">
        <f t="shared" si="24"/>
        <v>6.045454545454546</v>
      </c>
      <c r="BU53" s="220">
        <f t="shared" si="25"/>
        <v>6.2</v>
      </c>
      <c r="BV53" s="220" t="s">
        <v>1299</v>
      </c>
      <c r="BW53" s="220" t="s">
        <v>1298</v>
      </c>
      <c r="BX53" s="79">
        <v>5</v>
      </c>
      <c r="BY53" s="79"/>
      <c r="BZ53" s="79">
        <v>7</v>
      </c>
      <c r="CA53" s="79"/>
      <c r="CB53" s="79">
        <v>7</v>
      </c>
      <c r="CC53" s="79"/>
      <c r="CD53" s="79">
        <v>5</v>
      </c>
      <c r="CE53" s="79"/>
      <c r="CF53" s="79">
        <v>5</v>
      </c>
      <c r="CG53" s="79"/>
      <c r="CH53" s="79">
        <f t="shared" si="26"/>
        <v>121</v>
      </c>
      <c r="CI53" s="220">
        <f t="shared" si="27"/>
        <v>5.761904761904762</v>
      </c>
      <c r="CJ53" s="79">
        <v>7</v>
      </c>
      <c r="CK53" s="79"/>
      <c r="CL53" s="79">
        <v>7</v>
      </c>
      <c r="CM53" s="79"/>
      <c r="CN53" s="79">
        <v>6</v>
      </c>
      <c r="CO53" s="79"/>
      <c r="CP53" s="79">
        <v>7</v>
      </c>
      <c r="CQ53" s="110"/>
      <c r="CR53" s="79">
        <v>9</v>
      </c>
      <c r="CS53" s="79"/>
      <c r="CT53" s="79">
        <v>7</v>
      </c>
      <c r="CU53" s="79"/>
      <c r="CV53" s="79">
        <v>8</v>
      </c>
      <c r="CW53" s="79"/>
      <c r="CX53" s="79"/>
      <c r="CY53" s="79"/>
      <c r="CZ53" s="79">
        <f t="shared" si="12"/>
        <v>178</v>
      </c>
      <c r="DA53" s="220">
        <f t="shared" si="13"/>
        <v>7.12</v>
      </c>
      <c r="DB53" s="220">
        <f t="shared" si="14"/>
        <v>6.5</v>
      </c>
      <c r="DC53" s="220">
        <f t="shared" si="15"/>
        <v>6.224489795918367</v>
      </c>
      <c r="DD53" s="79"/>
      <c r="DE53" s="79"/>
      <c r="DF53" s="79"/>
      <c r="DG53" s="79"/>
      <c r="DH53" s="79"/>
      <c r="DI53" s="79"/>
      <c r="DJ53" s="79"/>
      <c r="DK53" s="79"/>
      <c r="DL53" s="110"/>
    </row>
    <row r="54" spans="1:116" ht="15.75">
      <c r="A54" s="2">
        <v>49</v>
      </c>
      <c r="B54" s="19" t="s">
        <v>843</v>
      </c>
      <c r="C54" s="39" t="s">
        <v>643</v>
      </c>
      <c r="D54" s="29">
        <v>33946</v>
      </c>
      <c r="E54" s="2" t="s">
        <v>529</v>
      </c>
      <c r="F54" s="13" t="s">
        <v>85</v>
      </c>
      <c r="G54" s="14" t="s">
        <v>67</v>
      </c>
      <c r="H54" s="14"/>
      <c r="I54" s="14"/>
      <c r="J54" s="14"/>
      <c r="K54" s="14"/>
      <c r="L54" s="136">
        <v>5</v>
      </c>
      <c r="M54" s="136">
        <v>4</v>
      </c>
      <c r="N54" s="136">
        <v>5</v>
      </c>
      <c r="O54" s="136"/>
      <c r="P54" s="136">
        <v>6</v>
      </c>
      <c r="Q54" s="136"/>
      <c r="R54" s="136">
        <v>5</v>
      </c>
      <c r="S54" s="136"/>
      <c r="T54" s="136">
        <v>5</v>
      </c>
      <c r="U54" s="136"/>
      <c r="V54" s="136">
        <f t="shared" si="16"/>
        <v>137</v>
      </c>
      <c r="W54" s="171">
        <f t="shared" si="17"/>
        <v>5.269230769230769</v>
      </c>
      <c r="X54" s="145">
        <v>6</v>
      </c>
      <c r="Y54" s="145"/>
      <c r="Z54" s="145">
        <v>6</v>
      </c>
      <c r="AA54" s="145"/>
      <c r="AB54" s="145">
        <v>5</v>
      </c>
      <c r="AC54" s="145"/>
      <c r="AD54" s="145">
        <v>5</v>
      </c>
      <c r="AE54" s="145"/>
      <c r="AF54" s="145">
        <v>5</v>
      </c>
      <c r="AG54" s="145"/>
      <c r="AH54" s="145">
        <v>5</v>
      </c>
      <c r="AI54" s="145"/>
      <c r="AJ54" s="145">
        <v>6</v>
      </c>
      <c r="AK54" s="145"/>
      <c r="AL54" s="145">
        <f t="shared" si="18"/>
        <v>134</v>
      </c>
      <c r="AM54" s="173">
        <f t="shared" si="19"/>
        <v>5.36</v>
      </c>
      <c r="AN54" s="173">
        <f t="shared" si="20"/>
        <v>5.313725490196078</v>
      </c>
      <c r="AO54" s="79" t="s">
        <v>1297</v>
      </c>
      <c r="AP54" s="79" t="s">
        <v>1298</v>
      </c>
      <c r="AQ54" s="79">
        <v>7</v>
      </c>
      <c r="AR54" s="79"/>
      <c r="AS54" s="79">
        <v>7</v>
      </c>
      <c r="AT54" s="79"/>
      <c r="AU54" s="79">
        <v>5</v>
      </c>
      <c r="AV54" s="79"/>
      <c r="AW54" s="79">
        <v>6</v>
      </c>
      <c r="AX54" s="79"/>
      <c r="AY54" s="79">
        <v>6</v>
      </c>
      <c r="AZ54" s="79"/>
      <c r="BA54" s="79">
        <v>9</v>
      </c>
      <c r="BB54" s="79"/>
      <c r="BC54" s="79">
        <v>6</v>
      </c>
      <c r="BD54" s="79"/>
      <c r="BE54" s="79">
        <v>7</v>
      </c>
      <c r="BF54" s="79"/>
      <c r="BG54" s="79">
        <f t="shared" si="21"/>
        <v>186</v>
      </c>
      <c r="BH54" s="220">
        <f t="shared" si="22"/>
        <v>6.642857142857143</v>
      </c>
      <c r="BI54" s="79">
        <v>5</v>
      </c>
      <c r="BJ54" s="79"/>
      <c r="BK54" s="79">
        <v>5</v>
      </c>
      <c r="BL54" s="79">
        <v>4</v>
      </c>
      <c r="BM54" s="79">
        <v>6</v>
      </c>
      <c r="BN54" s="79">
        <v>4</v>
      </c>
      <c r="BO54" s="79">
        <v>7</v>
      </c>
      <c r="BP54" s="79"/>
      <c r="BQ54" s="79">
        <v>6</v>
      </c>
      <c r="BR54" s="79"/>
      <c r="BS54" s="79">
        <f t="shared" si="23"/>
        <v>131</v>
      </c>
      <c r="BT54" s="220">
        <f t="shared" si="24"/>
        <v>5.954545454545454</v>
      </c>
      <c r="BU54" s="220">
        <f t="shared" si="25"/>
        <v>6.34</v>
      </c>
      <c r="BV54" s="220" t="s">
        <v>1299</v>
      </c>
      <c r="BW54" s="220" t="s">
        <v>1298</v>
      </c>
      <c r="BX54" s="79">
        <v>7</v>
      </c>
      <c r="BY54" s="79"/>
      <c r="BZ54" s="79">
        <v>5</v>
      </c>
      <c r="CA54" s="79"/>
      <c r="CB54" s="79">
        <v>6</v>
      </c>
      <c r="CC54" s="79"/>
      <c r="CD54" s="79">
        <v>5</v>
      </c>
      <c r="CE54" s="79"/>
      <c r="CF54" s="79">
        <v>5</v>
      </c>
      <c r="CG54" s="79"/>
      <c r="CH54" s="79">
        <f t="shared" si="26"/>
        <v>122</v>
      </c>
      <c r="CI54" s="220">
        <f t="shared" si="27"/>
        <v>5.809523809523809</v>
      </c>
      <c r="CJ54" s="79">
        <v>5</v>
      </c>
      <c r="CK54" s="79"/>
      <c r="CL54" s="79">
        <v>6</v>
      </c>
      <c r="CM54" s="79"/>
      <c r="CN54" s="79">
        <v>8</v>
      </c>
      <c r="CO54" s="79"/>
      <c r="CP54" s="79">
        <v>5</v>
      </c>
      <c r="CQ54" s="110"/>
      <c r="CR54" s="79">
        <v>5</v>
      </c>
      <c r="CS54" s="79"/>
      <c r="CT54" s="79">
        <v>5</v>
      </c>
      <c r="CU54" s="79"/>
      <c r="CV54" s="79">
        <v>8</v>
      </c>
      <c r="CW54" s="79"/>
      <c r="CX54" s="79"/>
      <c r="CY54" s="79"/>
      <c r="CZ54" s="79">
        <f t="shared" si="12"/>
        <v>143</v>
      </c>
      <c r="DA54" s="220">
        <f t="shared" si="13"/>
        <v>5.72</v>
      </c>
      <c r="DB54" s="220">
        <f t="shared" si="14"/>
        <v>5.760869565217392</v>
      </c>
      <c r="DC54" s="220">
        <f t="shared" si="15"/>
        <v>5.802721088435374</v>
      </c>
      <c r="DD54" s="79"/>
      <c r="DE54" s="79"/>
      <c r="DF54" s="79"/>
      <c r="DG54" s="79"/>
      <c r="DH54" s="79"/>
      <c r="DI54" s="79"/>
      <c r="DJ54" s="79"/>
      <c r="DK54" s="79"/>
      <c r="DL54" s="110"/>
    </row>
    <row r="55" spans="1:116" ht="15.75">
      <c r="A55" s="2">
        <v>50</v>
      </c>
      <c r="B55" s="154" t="s">
        <v>844</v>
      </c>
      <c r="C55" s="155" t="s">
        <v>643</v>
      </c>
      <c r="D55" s="156">
        <v>33727</v>
      </c>
      <c r="E55" s="153" t="s">
        <v>529</v>
      </c>
      <c r="F55" s="157" t="s">
        <v>83</v>
      </c>
      <c r="G55" s="158" t="s">
        <v>67</v>
      </c>
      <c r="H55" s="158"/>
      <c r="I55" s="158"/>
      <c r="J55" s="158"/>
      <c r="K55" s="158"/>
      <c r="L55" s="170">
        <v>7</v>
      </c>
      <c r="M55" s="170" t="s">
        <v>1289</v>
      </c>
      <c r="N55" s="170">
        <v>6</v>
      </c>
      <c r="O55" s="170"/>
      <c r="P55" s="170">
        <v>5</v>
      </c>
      <c r="Q55" s="170"/>
      <c r="R55" s="170">
        <v>6</v>
      </c>
      <c r="S55" s="170"/>
      <c r="T55" s="170">
        <v>5</v>
      </c>
      <c r="U55" s="170"/>
      <c r="V55" s="170">
        <f t="shared" si="16"/>
        <v>148</v>
      </c>
      <c r="W55" s="299">
        <f t="shared" si="17"/>
        <v>5.6923076923076925</v>
      </c>
      <c r="X55" s="330">
        <v>5</v>
      </c>
      <c r="Y55" s="330"/>
      <c r="Z55" s="330">
        <v>6</v>
      </c>
      <c r="AA55" s="330"/>
      <c r="AB55" s="330">
        <v>5</v>
      </c>
      <c r="AC55" s="330">
        <v>4</v>
      </c>
      <c r="AD55" s="330">
        <v>5</v>
      </c>
      <c r="AE55" s="330"/>
      <c r="AF55" s="330">
        <v>5</v>
      </c>
      <c r="AG55" s="330"/>
      <c r="AH55" s="330">
        <v>6</v>
      </c>
      <c r="AI55" s="330"/>
      <c r="AJ55" s="330">
        <v>5</v>
      </c>
      <c r="AK55" s="330"/>
      <c r="AL55" s="145">
        <f t="shared" si="18"/>
        <v>132</v>
      </c>
      <c r="AM55" s="173">
        <f t="shared" si="19"/>
        <v>5.28</v>
      </c>
      <c r="AN55" s="173">
        <f t="shared" si="20"/>
        <v>5.490196078431373</v>
      </c>
      <c r="AO55" s="79" t="s">
        <v>1297</v>
      </c>
      <c r="AP55" s="79" t="s">
        <v>1298</v>
      </c>
      <c r="AQ55" s="194">
        <v>5</v>
      </c>
      <c r="AR55" s="194"/>
      <c r="AS55" s="194">
        <v>6</v>
      </c>
      <c r="AT55" s="194"/>
      <c r="AU55" s="194">
        <v>7</v>
      </c>
      <c r="AV55" s="194"/>
      <c r="AW55" s="194">
        <v>7</v>
      </c>
      <c r="AX55" s="194"/>
      <c r="AY55" s="194">
        <v>5</v>
      </c>
      <c r="AZ55" s="194"/>
      <c r="BA55" s="194">
        <v>8</v>
      </c>
      <c r="BB55" s="194"/>
      <c r="BC55" s="194">
        <v>5</v>
      </c>
      <c r="BD55" s="194"/>
      <c r="BE55" s="194">
        <v>9</v>
      </c>
      <c r="BF55" s="194"/>
      <c r="BG55" s="79">
        <f t="shared" si="21"/>
        <v>182</v>
      </c>
      <c r="BH55" s="220">
        <f t="shared" si="22"/>
        <v>6.5</v>
      </c>
      <c r="BI55" s="194">
        <v>7</v>
      </c>
      <c r="BJ55" s="194"/>
      <c r="BK55" s="194">
        <v>6</v>
      </c>
      <c r="BL55" s="194"/>
      <c r="BM55" s="194">
        <v>5</v>
      </c>
      <c r="BN55" s="194">
        <v>4</v>
      </c>
      <c r="BO55" s="194">
        <v>6</v>
      </c>
      <c r="BP55" s="194"/>
      <c r="BQ55" s="194">
        <v>5</v>
      </c>
      <c r="BR55" s="194"/>
      <c r="BS55" s="79">
        <f t="shared" si="23"/>
        <v>126</v>
      </c>
      <c r="BT55" s="220">
        <f t="shared" si="24"/>
        <v>5.7272727272727275</v>
      </c>
      <c r="BU55" s="220">
        <f t="shared" si="25"/>
        <v>6.16</v>
      </c>
      <c r="BV55" s="220" t="s">
        <v>1299</v>
      </c>
      <c r="BW55" s="220" t="s">
        <v>1298</v>
      </c>
      <c r="BX55" s="194">
        <v>5</v>
      </c>
      <c r="BY55" s="194"/>
      <c r="BZ55" s="194">
        <v>6</v>
      </c>
      <c r="CA55" s="194"/>
      <c r="CB55" s="194">
        <v>7</v>
      </c>
      <c r="CC55" s="194"/>
      <c r="CD55" s="194">
        <v>5</v>
      </c>
      <c r="CE55" s="194"/>
      <c r="CF55" s="194">
        <v>6</v>
      </c>
      <c r="CG55" s="194"/>
      <c r="CH55" s="79">
        <f t="shared" si="26"/>
        <v>122</v>
      </c>
      <c r="CI55" s="220">
        <f t="shared" si="27"/>
        <v>5.809523809523809</v>
      </c>
      <c r="CJ55" s="79">
        <v>8</v>
      </c>
      <c r="CK55" s="194"/>
      <c r="CL55" s="194">
        <v>7</v>
      </c>
      <c r="CM55" s="194"/>
      <c r="CN55" s="194">
        <v>8</v>
      </c>
      <c r="CO55" s="194"/>
      <c r="CP55" s="194">
        <v>7</v>
      </c>
      <c r="CQ55" s="162"/>
      <c r="CR55" s="194">
        <v>8</v>
      </c>
      <c r="CS55" s="194"/>
      <c r="CT55" s="194">
        <v>5</v>
      </c>
      <c r="CU55" s="194"/>
      <c r="CV55" s="79">
        <v>8</v>
      </c>
      <c r="CW55" s="194"/>
      <c r="CX55" s="194"/>
      <c r="CY55" s="194"/>
      <c r="CZ55" s="79">
        <f t="shared" si="12"/>
        <v>177</v>
      </c>
      <c r="DA55" s="220">
        <f t="shared" si="13"/>
        <v>7.08</v>
      </c>
      <c r="DB55" s="220">
        <f t="shared" si="14"/>
        <v>6.5</v>
      </c>
      <c r="DC55" s="220">
        <f t="shared" si="15"/>
        <v>6.034013605442177</v>
      </c>
      <c r="DD55" s="194"/>
      <c r="DE55" s="194"/>
      <c r="DF55" s="194"/>
      <c r="DG55" s="194"/>
      <c r="DH55" s="194"/>
      <c r="DI55" s="194"/>
      <c r="DJ55" s="194"/>
      <c r="DK55" s="194"/>
      <c r="DL55" s="162"/>
    </row>
    <row r="56" spans="1:116" ht="15.75">
      <c r="A56" s="2">
        <v>51</v>
      </c>
      <c r="B56" s="3" t="s">
        <v>845</v>
      </c>
      <c r="C56" s="3" t="s">
        <v>643</v>
      </c>
      <c r="D56" s="29">
        <v>33630</v>
      </c>
      <c r="E56" s="2" t="s">
        <v>529</v>
      </c>
      <c r="F56" s="69" t="s">
        <v>85</v>
      </c>
      <c r="G56" s="90" t="s">
        <v>67</v>
      </c>
      <c r="H56" s="90"/>
      <c r="I56" s="90"/>
      <c r="J56" s="90"/>
      <c r="K56" s="90"/>
      <c r="L56" s="136">
        <v>5</v>
      </c>
      <c r="M56" s="136"/>
      <c r="N56" s="136">
        <v>6</v>
      </c>
      <c r="O56" s="136"/>
      <c r="P56" s="136">
        <v>6</v>
      </c>
      <c r="Q56" s="136"/>
      <c r="R56" s="136">
        <v>6</v>
      </c>
      <c r="S56" s="136">
        <v>4</v>
      </c>
      <c r="T56" s="136">
        <v>6</v>
      </c>
      <c r="U56" s="136"/>
      <c r="V56" s="136">
        <f t="shared" si="16"/>
        <v>152</v>
      </c>
      <c r="W56" s="171">
        <f t="shared" si="17"/>
        <v>5.846153846153846</v>
      </c>
      <c r="X56" s="145">
        <v>5</v>
      </c>
      <c r="Y56" s="145"/>
      <c r="Z56" s="145">
        <v>6</v>
      </c>
      <c r="AA56" s="145"/>
      <c r="AB56" s="145">
        <v>5</v>
      </c>
      <c r="AC56" s="145">
        <v>4</v>
      </c>
      <c r="AD56" s="145">
        <v>5</v>
      </c>
      <c r="AE56" s="145"/>
      <c r="AF56" s="145">
        <v>5</v>
      </c>
      <c r="AG56" s="145" t="s">
        <v>1289</v>
      </c>
      <c r="AH56" s="145">
        <v>5</v>
      </c>
      <c r="AI56" s="145"/>
      <c r="AJ56" s="145">
        <v>6</v>
      </c>
      <c r="AK56" s="145"/>
      <c r="AL56" s="145">
        <f t="shared" si="18"/>
        <v>131</v>
      </c>
      <c r="AM56" s="173">
        <f t="shared" si="19"/>
        <v>5.24</v>
      </c>
      <c r="AN56" s="173">
        <f t="shared" si="20"/>
        <v>5.549019607843137</v>
      </c>
      <c r="AO56" s="79" t="s">
        <v>1297</v>
      </c>
      <c r="AP56" s="79" t="s">
        <v>1298</v>
      </c>
      <c r="AQ56" s="79">
        <v>6</v>
      </c>
      <c r="AR56" s="79"/>
      <c r="AS56" s="79">
        <v>6</v>
      </c>
      <c r="AT56" s="79"/>
      <c r="AU56" s="79">
        <v>6</v>
      </c>
      <c r="AV56" s="79"/>
      <c r="AW56" s="79">
        <v>7</v>
      </c>
      <c r="AX56" s="79"/>
      <c r="AY56" s="79">
        <v>6</v>
      </c>
      <c r="AZ56" s="79">
        <v>4</v>
      </c>
      <c r="BA56" s="79">
        <v>5</v>
      </c>
      <c r="BB56" s="79"/>
      <c r="BC56" s="79">
        <v>5</v>
      </c>
      <c r="BD56" s="79"/>
      <c r="BE56" s="79">
        <v>6</v>
      </c>
      <c r="BF56" s="79"/>
      <c r="BG56" s="79">
        <f t="shared" si="21"/>
        <v>166</v>
      </c>
      <c r="BH56" s="220">
        <f t="shared" si="22"/>
        <v>5.928571428571429</v>
      </c>
      <c r="BI56" s="79">
        <v>5</v>
      </c>
      <c r="BJ56" s="79"/>
      <c r="BK56" s="79">
        <v>5</v>
      </c>
      <c r="BL56" s="79">
        <v>4</v>
      </c>
      <c r="BM56" s="79">
        <v>7</v>
      </c>
      <c r="BN56" s="79">
        <v>4</v>
      </c>
      <c r="BO56" s="79">
        <v>6</v>
      </c>
      <c r="BP56" s="79"/>
      <c r="BQ56" s="79">
        <v>5</v>
      </c>
      <c r="BR56" s="79"/>
      <c r="BS56" s="79">
        <f t="shared" si="23"/>
        <v>124</v>
      </c>
      <c r="BT56" s="220">
        <f t="shared" si="24"/>
        <v>5.636363636363637</v>
      </c>
      <c r="BU56" s="220">
        <f t="shared" si="25"/>
        <v>5.8</v>
      </c>
      <c r="BV56" s="220" t="s">
        <v>1297</v>
      </c>
      <c r="BW56" s="220" t="s">
        <v>1298</v>
      </c>
      <c r="BX56" s="79">
        <v>7</v>
      </c>
      <c r="BY56" s="79"/>
      <c r="BZ56" s="79">
        <v>7</v>
      </c>
      <c r="CA56" s="79"/>
      <c r="CB56" s="79">
        <v>7</v>
      </c>
      <c r="CC56" s="79"/>
      <c r="CD56" s="79">
        <v>6</v>
      </c>
      <c r="CE56" s="79"/>
      <c r="CF56" s="79">
        <v>6</v>
      </c>
      <c r="CG56" s="79"/>
      <c r="CH56" s="79">
        <f t="shared" si="26"/>
        <v>140</v>
      </c>
      <c r="CI56" s="220">
        <f t="shared" si="27"/>
        <v>6.666666666666667</v>
      </c>
      <c r="CJ56" s="79">
        <v>5</v>
      </c>
      <c r="CK56" s="79"/>
      <c r="CL56" s="79">
        <v>6</v>
      </c>
      <c r="CM56" s="79"/>
      <c r="CN56" s="79">
        <v>6</v>
      </c>
      <c r="CO56" s="79"/>
      <c r="CP56" s="79">
        <v>6</v>
      </c>
      <c r="CQ56" s="110"/>
      <c r="CR56" s="79">
        <v>6</v>
      </c>
      <c r="CS56" s="79"/>
      <c r="CT56" s="79">
        <v>5</v>
      </c>
      <c r="CU56" s="79"/>
      <c r="CV56" s="79">
        <v>8</v>
      </c>
      <c r="CW56" s="79"/>
      <c r="CX56" s="79"/>
      <c r="CY56" s="79"/>
      <c r="CZ56" s="79">
        <f t="shared" si="12"/>
        <v>143</v>
      </c>
      <c r="DA56" s="220">
        <f t="shared" si="13"/>
        <v>5.72</v>
      </c>
      <c r="DB56" s="220">
        <f t="shared" si="14"/>
        <v>6.1521739130434785</v>
      </c>
      <c r="DC56" s="220">
        <f t="shared" si="15"/>
        <v>5.8231292517006805</v>
      </c>
      <c r="DD56" s="79"/>
      <c r="DE56" s="79"/>
      <c r="DF56" s="79"/>
      <c r="DG56" s="79"/>
      <c r="DH56" s="79"/>
      <c r="DI56" s="79"/>
      <c r="DJ56" s="79"/>
      <c r="DK56" s="79"/>
      <c r="DL56" s="110"/>
    </row>
    <row r="57" spans="1:116" ht="15.75">
      <c r="A57" s="2">
        <v>52</v>
      </c>
      <c r="B57" s="3" t="s">
        <v>846</v>
      </c>
      <c r="C57" s="3" t="s">
        <v>847</v>
      </c>
      <c r="D57" s="29">
        <v>33910</v>
      </c>
      <c r="E57" s="2" t="s">
        <v>529</v>
      </c>
      <c r="F57" s="69" t="s">
        <v>87</v>
      </c>
      <c r="G57" s="90" t="s">
        <v>67</v>
      </c>
      <c r="H57" s="90"/>
      <c r="I57" s="90"/>
      <c r="J57" s="90"/>
      <c r="K57" s="90"/>
      <c r="L57" s="136">
        <v>5</v>
      </c>
      <c r="M57" s="136"/>
      <c r="N57" s="136">
        <v>6</v>
      </c>
      <c r="O57" s="136"/>
      <c r="P57" s="136">
        <v>7</v>
      </c>
      <c r="Q57" s="136"/>
      <c r="R57" s="136">
        <v>6</v>
      </c>
      <c r="S57" s="136"/>
      <c r="T57" s="136">
        <v>5</v>
      </c>
      <c r="U57" s="136"/>
      <c r="V57" s="136">
        <f t="shared" si="16"/>
        <v>154</v>
      </c>
      <c r="W57" s="171">
        <f t="shared" si="17"/>
        <v>5.923076923076923</v>
      </c>
      <c r="X57" s="145">
        <v>6</v>
      </c>
      <c r="Y57" s="145"/>
      <c r="Z57" s="145">
        <v>7</v>
      </c>
      <c r="AA57" s="145"/>
      <c r="AB57" s="145">
        <v>5</v>
      </c>
      <c r="AC57" s="145"/>
      <c r="AD57" s="145">
        <v>5</v>
      </c>
      <c r="AE57" s="145"/>
      <c r="AF57" s="145">
        <v>6</v>
      </c>
      <c r="AG57" s="145"/>
      <c r="AH57" s="145">
        <v>5</v>
      </c>
      <c r="AI57" s="145">
        <v>4</v>
      </c>
      <c r="AJ57" s="145">
        <v>6</v>
      </c>
      <c r="AK57" s="145"/>
      <c r="AL57" s="145">
        <f t="shared" si="18"/>
        <v>142</v>
      </c>
      <c r="AM57" s="173">
        <f t="shared" si="19"/>
        <v>5.68</v>
      </c>
      <c r="AN57" s="173">
        <f t="shared" si="20"/>
        <v>5.803921568627451</v>
      </c>
      <c r="AO57" s="79" t="s">
        <v>1297</v>
      </c>
      <c r="AP57" s="79" t="s">
        <v>1298</v>
      </c>
      <c r="AQ57" s="79">
        <v>7</v>
      </c>
      <c r="AR57" s="79"/>
      <c r="AS57" s="79">
        <v>7</v>
      </c>
      <c r="AT57" s="79"/>
      <c r="AU57" s="79">
        <v>6</v>
      </c>
      <c r="AV57" s="79"/>
      <c r="AW57" s="79">
        <v>7</v>
      </c>
      <c r="AX57" s="79"/>
      <c r="AY57" s="79">
        <v>5</v>
      </c>
      <c r="AZ57" s="79"/>
      <c r="BA57" s="79">
        <v>5</v>
      </c>
      <c r="BB57" s="79"/>
      <c r="BC57" s="79">
        <v>6</v>
      </c>
      <c r="BD57" s="79"/>
      <c r="BE57" s="79">
        <v>8</v>
      </c>
      <c r="BF57" s="79"/>
      <c r="BG57" s="79">
        <f t="shared" si="21"/>
        <v>182</v>
      </c>
      <c r="BH57" s="220">
        <f t="shared" si="22"/>
        <v>6.5</v>
      </c>
      <c r="BI57" s="79">
        <v>5</v>
      </c>
      <c r="BJ57" s="79">
        <v>4</v>
      </c>
      <c r="BK57" s="79">
        <v>5</v>
      </c>
      <c r="BL57" s="79"/>
      <c r="BM57" s="79">
        <v>6</v>
      </c>
      <c r="BN57" s="79">
        <v>4</v>
      </c>
      <c r="BO57" s="79">
        <v>6</v>
      </c>
      <c r="BP57" s="79"/>
      <c r="BQ57" s="79">
        <v>6</v>
      </c>
      <c r="BR57" s="79"/>
      <c r="BS57" s="79">
        <f t="shared" si="23"/>
        <v>125</v>
      </c>
      <c r="BT57" s="220">
        <f t="shared" si="24"/>
        <v>5.681818181818182</v>
      </c>
      <c r="BU57" s="220">
        <f t="shared" si="25"/>
        <v>6.14</v>
      </c>
      <c r="BV57" s="220" t="s">
        <v>1299</v>
      </c>
      <c r="BW57" s="220" t="s">
        <v>1298</v>
      </c>
      <c r="BX57" s="79">
        <v>6</v>
      </c>
      <c r="BY57" s="79"/>
      <c r="BZ57" s="79">
        <v>6</v>
      </c>
      <c r="CA57" s="79"/>
      <c r="CB57" s="79">
        <v>6</v>
      </c>
      <c r="CC57" s="79"/>
      <c r="CD57" s="79">
        <v>5</v>
      </c>
      <c r="CE57" s="79"/>
      <c r="CF57" s="79">
        <v>6</v>
      </c>
      <c r="CG57" s="79"/>
      <c r="CH57" s="79">
        <f t="shared" si="26"/>
        <v>123</v>
      </c>
      <c r="CI57" s="220">
        <f t="shared" si="27"/>
        <v>5.857142857142857</v>
      </c>
      <c r="CJ57" s="79">
        <v>7</v>
      </c>
      <c r="CK57" s="79"/>
      <c r="CL57" s="79">
        <v>5</v>
      </c>
      <c r="CM57" s="79"/>
      <c r="CN57" s="79">
        <v>6</v>
      </c>
      <c r="CO57" s="79"/>
      <c r="CP57" s="79">
        <v>6</v>
      </c>
      <c r="CQ57" s="110"/>
      <c r="CR57" s="79">
        <v>7</v>
      </c>
      <c r="CS57" s="79">
        <v>4</v>
      </c>
      <c r="CT57" s="79">
        <v>6</v>
      </c>
      <c r="CU57" s="79"/>
      <c r="CV57" s="79">
        <v>8</v>
      </c>
      <c r="CW57" s="79"/>
      <c r="CX57" s="79"/>
      <c r="CY57" s="79"/>
      <c r="CZ57" s="79">
        <f t="shared" si="12"/>
        <v>156</v>
      </c>
      <c r="DA57" s="220">
        <f t="shared" si="13"/>
        <v>6.24</v>
      </c>
      <c r="DB57" s="220">
        <f t="shared" si="14"/>
        <v>6.065217391304348</v>
      </c>
      <c r="DC57" s="220">
        <f t="shared" si="15"/>
        <v>6</v>
      </c>
      <c r="DD57" s="79"/>
      <c r="DE57" s="79"/>
      <c r="DF57" s="79"/>
      <c r="DG57" s="79"/>
      <c r="DH57" s="79"/>
      <c r="DI57" s="79"/>
      <c r="DJ57" s="79"/>
      <c r="DK57" s="79"/>
      <c r="DL57" s="110"/>
    </row>
    <row r="58" spans="1:116" ht="15.75">
      <c r="A58" s="2">
        <v>53</v>
      </c>
      <c r="B58" s="3" t="s">
        <v>848</v>
      </c>
      <c r="C58" s="3" t="s">
        <v>752</v>
      </c>
      <c r="D58" s="29">
        <v>33493</v>
      </c>
      <c r="E58" s="2" t="s">
        <v>529</v>
      </c>
      <c r="F58" s="69" t="s">
        <v>149</v>
      </c>
      <c r="G58" s="90" t="s">
        <v>67</v>
      </c>
      <c r="H58" s="90"/>
      <c r="I58" s="90"/>
      <c r="J58" s="90"/>
      <c r="K58" s="90"/>
      <c r="L58" s="136">
        <v>6</v>
      </c>
      <c r="M58" s="136"/>
      <c r="N58" s="136">
        <v>5</v>
      </c>
      <c r="O58" s="136"/>
      <c r="P58" s="136">
        <v>7</v>
      </c>
      <c r="Q58" s="136"/>
      <c r="R58" s="136">
        <v>6</v>
      </c>
      <c r="S58" s="136"/>
      <c r="T58" s="136">
        <v>6</v>
      </c>
      <c r="U58" s="136"/>
      <c r="V58" s="136">
        <f t="shared" si="16"/>
        <v>158</v>
      </c>
      <c r="W58" s="171">
        <f t="shared" si="17"/>
        <v>6.076923076923077</v>
      </c>
      <c r="X58" s="145">
        <v>6</v>
      </c>
      <c r="Y58" s="145"/>
      <c r="Z58" s="145">
        <v>6</v>
      </c>
      <c r="AA58" s="145"/>
      <c r="AB58" s="145">
        <v>6</v>
      </c>
      <c r="AC58" s="145"/>
      <c r="AD58" s="145">
        <v>5</v>
      </c>
      <c r="AE58" s="145"/>
      <c r="AF58" s="145">
        <v>6</v>
      </c>
      <c r="AG58" s="145"/>
      <c r="AH58" s="145">
        <v>8</v>
      </c>
      <c r="AI58" s="145"/>
      <c r="AJ58" s="145">
        <v>7</v>
      </c>
      <c r="AK58" s="145"/>
      <c r="AL58" s="145">
        <f t="shared" si="18"/>
        <v>157</v>
      </c>
      <c r="AM58" s="173">
        <f t="shared" si="19"/>
        <v>6.28</v>
      </c>
      <c r="AN58" s="173">
        <f t="shared" si="20"/>
        <v>6.176470588235294</v>
      </c>
      <c r="AO58" s="79" t="s">
        <v>1299</v>
      </c>
      <c r="AP58" s="79" t="s">
        <v>1298</v>
      </c>
      <c r="AQ58" s="79">
        <v>7</v>
      </c>
      <c r="AR58" s="79"/>
      <c r="AS58" s="79">
        <v>8</v>
      </c>
      <c r="AT58" s="79"/>
      <c r="AU58" s="79">
        <v>7</v>
      </c>
      <c r="AV58" s="79"/>
      <c r="AW58" s="79">
        <v>7</v>
      </c>
      <c r="AX58" s="79"/>
      <c r="AY58" s="79">
        <v>8</v>
      </c>
      <c r="AZ58" s="79"/>
      <c r="BA58" s="79">
        <v>7</v>
      </c>
      <c r="BB58" s="79"/>
      <c r="BC58" s="79">
        <v>6</v>
      </c>
      <c r="BD58" s="79"/>
      <c r="BE58" s="79">
        <v>9</v>
      </c>
      <c r="BF58" s="79"/>
      <c r="BG58" s="79">
        <f t="shared" si="21"/>
        <v>207</v>
      </c>
      <c r="BH58" s="220">
        <f t="shared" si="22"/>
        <v>7.392857142857143</v>
      </c>
      <c r="BI58" s="79">
        <v>7</v>
      </c>
      <c r="BJ58" s="79"/>
      <c r="BK58" s="79">
        <v>7</v>
      </c>
      <c r="BL58" s="79"/>
      <c r="BM58" s="79">
        <v>7</v>
      </c>
      <c r="BN58" s="79"/>
      <c r="BO58" s="79">
        <v>6</v>
      </c>
      <c r="BP58" s="79"/>
      <c r="BQ58" s="79">
        <v>7</v>
      </c>
      <c r="BR58" s="79"/>
      <c r="BS58" s="79">
        <f t="shared" si="23"/>
        <v>148</v>
      </c>
      <c r="BT58" s="220">
        <f t="shared" si="24"/>
        <v>6.7272727272727275</v>
      </c>
      <c r="BU58" s="220">
        <f t="shared" si="25"/>
        <v>7.1</v>
      </c>
      <c r="BV58" s="220" t="s">
        <v>1301</v>
      </c>
      <c r="BW58" s="220" t="s">
        <v>1298</v>
      </c>
      <c r="BX58" s="79">
        <v>7</v>
      </c>
      <c r="BY58" s="79"/>
      <c r="BZ58" s="79">
        <v>7</v>
      </c>
      <c r="CA58" s="79"/>
      <c r="CB58" s="79">
        <v>8</v>
      </c>
      <c r="CC58" s="79"/>
      <c r="CD58" s="79">
        <v>5</v>
      </c>
      <c r="CE58" s="79"/>
      <c r="CF58" s="79">
        <v>7</v>
      </c>
      <c r="CG58" s="79"/>
      <c r="CH58" s="79">
        <f t="shared" si="26"/>
        <v>146</v>
      </c>
      <c r="CI58" s="220">
        <f t="shared" si="27"/>
        <v>6.9523809523809526</v>
      </c>
      <c r="CJ58" s="79">
        <v>8</v>
      </c>
      <c r="CK58" s="79"/>
      <c r="CL58" s="79">
        <v>8</v>
      </c>
      <c r="CM58" s="79"/>
      <c r="CN58" s="79">
        <v>8</v>
      </c>
      <c r="CO58" s="79"/>
      <c r="CP58" s="79">
        <v>7</v>
      </c>
      <c r="CQ58" s="110"/>
      <c r="CR58" s="79">
        <v>9</v>
      </c>
      <c r="CS58" s="79"/>
      <c r="CT58" s="79">
        <v>7</v>
      </c>
      <c r="CU58" s="79"/>
      <c r="CV58" s="79">
        <v>8</v>
      </c>
      <c r="CW58" s="79"/>
      <c r="CX58" s="79"/>
      <c r="CY58" s="79"/>
      <c r="CZ58" s="79">
        <f t="shared" si="12"/>
        <v>193</v>
      </c>
      <c r="DA58" s="220">
        <f t="shared" si="13"/>
        <v>7.72</v>
      </c>
      <c r="DB58" s="220">
        <f t="shared" si="14"/>
        <v>7.369565217391305</v>
      </c>
      <c r="DC58" s="220">
        <f t="shared" si="15"/>
        <v>6.863945578231292</v>
      </c>
      <c r="DD58" s="79"/>
      <c r="DE58" s="79"/>
      <c r="DF58" s="79"/>
      <c r="DG58" s="79"/>
      <c r="DH58" s="79"/>
      <c r="DI58" s="79"/>
      <c r="DJ58" s="79"/>
      <c r="DK58" s="79"/>
      <c r="DL58" s="110"/>
    </row>
    <row r="59" spans="1:116" ht="16.5">
      <c r="A59" s="2">
        <v>54</v>
      </c>
      <c r="B59" s="52" t="s">
        <v>849</v>
      </c>
      <c r="C59" s="410" t="s">
        <v>850</v>
      </c>
      <c r="D59" s="279">
        <v>33697</v>
      </c>
      <c r="E59" s="26" t="s">
        <v>529</v>
      </c>
      <c r="F59" s="51" t="s">
        <v>85</v>
      </c>
      <c r="G59" s="50" t="s">
        <v>67</v>
      </c>
      <c r="H59" s="50"/>
      <c r="I59" s="50"/>
      <c r="J59" s="50"/>
      <c r="K59" s="50"/>
      <c r="L59" s="164">
        <v>5</v>
      </c>
      <c r="M59" s="164"/>
      <c r="N59" s="164">
        <v>6</v>
      </c>
      <c r="O59" s="164"/>
      <c r="P59" s="164">
        <v>7</v>
      </c>
      <c r="Q59" s="164"/>
      <c r="R59" s="164">
        <v>8</v>
      </c>
      <c r="S59" s="164"/>
      <c r="T59" s="164">
        <v>6</v>
      </c>
      <c r="U59" s="164"/>
      <c r="V59" s="164">
        <f t="shared" si="16"/>
        <v>169</v>
      </c>
      <c r="W59" s="280">
        <f t="shared" si="17"/>
        <v>6.5</v>
      </c>
      <c r="X59" s="331">
        <v>6</v>
      </c>
      <c r="Y59" s="331"/>
      <c r="Z59" s="331">
        <v>8</v>
      </c>
      <c r="AA59" s="331"/>
      <c r="AB59" s="331">
        <v>6</v>
      </c>
      <c r="AC59" s="331"/>
      <c r="AD59" s="331">
        <v>5</v>
      </c>
      <c r="AE59" s="331"/>
      <c r="AF59" s="331">
        <v>6</v>
      </c>
      <c r="AG59" s="331"/>
      <c r="AH59" s="331">
        <v>7</v>
      </c>
      <c r="AI59" s="331"/>
      <c r="AJ59" s="331">
        <v>7</v>
      </c>
      <c r="AK59" s="331"/>
      <c r="AL59" s="331">
        <f t="shared" si="18"/>
        <v>159</v>
      </c>
      <c r="AM59" s="332">
        <f t="shared" si="19"/>
        <v>6.36</v>
      </c>
      <c r="AN59" s="332">
        <f t="shared" si="20"/>
        <v>6.431372549019608</v>
      </c>
      <c r="AO59" s="75" t="s">
        <v>1299</v>
      </c>
      <c r="AP59" s="75" t="s">
        <v>1298</v>
      </c>
      <c r="AQ59" s="79">
        <v>8</v>
      </c>
      <c r="AR59" s="79"/>
      <c r="AS59" s="79">
        <v>7</v>
      </c>
      <c r="AT59" s="79"/>
      <c r="AU59" s="79">
        <v>5</v>
      </c>
      <c r="AV59" s="79"/>
      <c r="AW59" s="79">
        <v>7</v>
      </c>
      <c r="AX59" s="79"/>
      <c r="AY59" s="79">
        <v>7</v>
      </c>
      <c r="AZ59" s="79"/>
      <c r="BA59" s="79">
        <v>7</v>
      </c>
      <c r="BB59" s="79"/>
      <c r="BC59" s="79">
        <v>7</v>
      </c>
      <c r="BD59" s="79"/>
      <c r="BE59" s="79">
        <v>7</v>
      </c>
      <c r="BF59" s="79"/>
      <c r="BG59" s="79">
        <f t="shared" si="21"/>
        <v>195</v>
      </c>
      <c r="BH59" s="220">
        <f t="shared" si="22"/>
        <v>6.964285714285714</v>
      </c>
      <c r="BI59" s="79">
        <v>7</v>
      </c>
      <c r="BJ59" s="79"/>
      <c r="BK59" s="79">
        <v>9</v>
      </c>
      <c r="BL59" s="79"/>
      <c r="BM59" s="79">
        <v>6</v>
      </c>
      <c r="BN59" s="79"/>
      <c r="BO59" s="79">
        <v>7</v>
      </c>
      <c r="BP59" s="79"/>
      <c r="BQ59" s="79">
        <v>7</v>
      </c>
      <c r="BR59" s="79"/>
      <c r="BS59" s="79">
        <f t="shared" si="23"/>
        <v>158</v>
      </c>
      <c r="BT59" s="220">
        <f t="shared" si="24"/>
        <v>7.181818181818182</v>
      </c>
      <c r="BU59" s="220">
        <f t="shared" si="25"/>
        <v>7.06</v>
      </c>
      <c r="BV59" s="220" t="s">
        <v>1301</v>
      </c>
      <c r="BW59" s="220" t="s">
        <v>1298</v>
      </c>
      <c r="BX59" s="79">
        <v>8</v>
      </c>
      <c r="BY59" s="79"/>
      <c r="BZ59" s="79">
        <v>8</v>
      </c>
      <c r="CA59" s="79"/>
      <c r="CB59" s="79">
        <v>8</v>
      </c>
      <c r="CC59" s="79"/>
      <c r="CD59" s="79">
        <v>8</v>
      </c>
      <c r="CE59" s="79"/>
      <c r="CF59" s="79">
        <v>8</v>
      </c>
      <c r="CG59" s="79"/>
      <c r="CH59" s="79">
        <f t="shared" si="26"/>
        <v>168</v>
      </c>
      <c r="CI59" s="220">
        <f t="shared" si="27"/>
        <v>8</v>
      </c>
      <c r="CJ59" s="79">
        <v>9</v>
      </c>
      <c r="CK59" s="79"/>
      <c r="CL59" s="79">
        <v>7</v>
      </c>
      <c r="CM59" s="79"/>
      <c r="CN59" s="79">
        <v>8</v>
      </c>
      <c r="CO59" s="79"/>
      <c r="CP59" s="79">
        <v>9</v>
      </c>
      <c r="CQ59" s="110"/>
      <c r="CR59" s="79">
        <v>9</v>
      </c>
      <c r="CS59" s="79"/>
      <c r="CT59" s="79">
        <v>8</v>
      </c>
      <c r="CU59" s="79"/>
      <c r="CV59" s="79">
        <v>8</v>
      </c>
      <c r="CW59" s="79"/>
      <c r="CX59" s="79"/>
      <c r="CY59" s="79"/>
      <c r="CZ59" s="79">
        <f t="shared" si="12"/>
        <v>209</v>
      </c>
      <c r="DA59" s="220">
        <f t="shared" si="13"/>
        <v>8.36</v>
      </c>
      <c r="DB59" s="220">
        <f t="shared" si="14"/>
        <v>8.195652173913043</v>
      </c>
      <c r="DC59" s="220">
        <f t="shared" si="15"/>
        <v>7.197278911564626</v>
      </c>
      <c r="DD59" s="79"/>
      <c r="DE59" s="79"/>
      <c r="DF59" s="79"/>
      <c r="DG59" s="79"/>
      <c r="DH59" s="79"/>
      <c r="DI59" s="79"/>
      <c r="DJ59" s="79"/>
      <c r="DK59" s="79"/>
      <c r="DL59" s="110"/>
    </row>
    <row r="60" spans="1:116" ht="15.75">
      <c r="A60" s="2">
        <v>55</v>
      </c>
      <c r="B60" s="52" t="s">
        <v>1284</v>
      </c>
      <c r="C60" s="52" t="s">
        <v>26</v>
      </c>
      <c r="D60" s="53" t="s">
        <v>1247</v>
      </c>
      <c r="E60" s="26"/>
      <c r="F60" s="51"/>
      <c r="G60" s="50"/>
      <c r="H60" s="50"/>
      <c r="I60" s="50"/>
      <c r="J60" s="50"/>
      <c r="K60" s="50"/>
      <c r="L60" s="164">
        <v>7</v>
      </c>
      <c r="M60" s="164"/>
      <c r="N60" s="164">
        <v>5</v>
      </c>
      <c r="O60" s="164"/>
      <c r="P60" s="164">
        <v>6</v>
      </c>
      <c r="Q60" s="164"/>
      <c r="R60" s="164">
        <v>5</v>
      </c>
      <c r="S60" s="164"/>
      <c r="T60" s="164">
        <v>6</v>
      </c>
      <c r="U60" s="164"/>
      <c r="V60" s="164">
        <f t="shared" si="16"/>
        <v>150</v>
      </c>
      <c r="W60" s="280">
        <f t="shared" si="17"/>
        <v>5.769230769230769</v>
      </c>
      <c r="X60" s="331">
        <v>6</v>
      </c>
      <c r="Y60" s="331"/>
      <c r="Z60" s="331">
        <v>7</v>
      </c>
      <c r="AA60" s="331"/>
      <c r="AB60" s="331">
        <v>5</v>
      </c>
      <c r="AC60" s="331"/>
      <c r="AD60" s="331">
        <v>5</v>
      </c>
      <c r="AE60" s="331"/>
      <c r="AF60" s="331">
        <v>6</v>
      </c>
      <c r="AG60" s="331"/>
      <c r="AH60" s="331">
        <v>5</v>
      </c>
      <c r="AI60" s="331"/>
      <c r="AJ60" s="331">
        <v>6</v>
      </c>
      <c r="AK60" s="331"/>
      <c r="AL60" s="331">
        <f t="shared" si="18"/>
        <v>142</v>
      </c>
      <c r="AM60" s="332">
        <f t="shared" si="19"/>
        <v>5.68</v>
      </c>
      <c r="AN60" s="332">
        <f t="shared" si="20"/>
        <v>5.7254901960784315</v>
      </c>
      <c r="AO60" s="75" t="s">
        <v>1297</v>
      </c>
      <c r="AP60" s="75" t="s">
        <v>1298</v>
      </c>
      <c r="AQ60" s="79">
        <v>6</v>
      </c>
      <c r="AR60" s="79"/>
      <c r="AS60" s="79">
        <v>7</v>
      </c>
      <c r="AT60" s="79"/>
      <c r="AU60" s="79">
        <v>5</v>
      </c>
      <c r="AV60" s="79"/>
      <c r="AW60" s="79">
        <v>6</v>
      </c>
      <c r="AX60" s="79"/>
      <c r="AY60" s="79">
        <v>5</v>
      </c>
      <c r="AZ60" s="79"/>
      <c r="BA60" s="79">
        <v>5</v>
      </c>
      <c r="BB60" s="79"/>
      <c r="BC60" s="79">
        <v>6</v>
      </c>
      <c r="BD60" s="79"/>
      <c r="BE60" s="79">
        <v>8</v>
      </c>
      <c r="BF60" s="79"/>
      <c r="BG60" s="79">
        <f t="shared" si="21"/>
        <v>170</v>
      </c>
      <c r="BH60" s="220">
        <f t="shared" si="22"/>
        <v>6.071428571428571</v>
      </c>
      <c r="BI60" s="110">
        <v>7</v>
      </c>
      <c r="BJ60" s="110"/>
      <c r="BK60" s="110">
        <v>7</v>
      </c>
      <c r="BL60" s="110" t="s">
        <v>1291</v>
      </c>
      <c r="BM60" s="110">
        <v>6</v>
      </c>
      <c r="BN60" s="110">
        <v>3</v>
      </c>
      <c r="BO60" s="110">
        <v>5</v>
      </c>
      <c r="BP60" s="110"/>
      <c r="BQ60" s="110">
        <v>5</v>
      </c>
      <c r="BR60" s="110"/>
      <c r="BS60" s="79">
        <f t="shared" si="23"/>
        <v>128</v>
      </c>
      <c r="BT60" s="220">
        <f t="shared" si="24"/>
        <v>5.818181818181818</v>
      </c>
      <c r="BU60" s="220">
        <f t="shared" si="25"/>
        <v>5.96</v>
      </c>
      <c r="BV60" s="220" t="s">
        <v>1297</v>
      </c>
      <c r="BW60" s="220" t="s">
        <v>1298</v>
      </c>
      <c r="BX60" s="79">
        <v>7</v>
      </c>
      <c r="BY60" s="79"/>
      <c r="BZ60" s="79">
        <v>8</v>
      </c>
      <c r="CA60" s="79"/>
      <c r="CB60" s="79">
        <v>6</v>
      </c>
      <c r="CC60" s="79"/>
      <c r="CD60" s="79">
        <v>6</v>
      </c>
      <c r="CE60" s="79"/>
      <c r="CF60" s="79">
        <v>5</v>
      </c>
      <c r="CG60" s="79"/>
      <c r="CH60" s="79">
        <f t="shared" si="26"/>
        <v>134</v>
      </c>
      <c r="CI60" s="220">
        <f t="shared" si="27"/>
        <v>6.380952380952381</v>
      </c>
      <c r="CJ60" s="79">
        <v>7</v>
      </c>
      <c r="CK60" s="79"/>
      <c r="CL60" s="79">
        <v>9</v>
      </c>
      <c r="CM60" s="79"/>
      <c r="CN60" s="79">
        <v>7</v>
      </c>
      <c r="CO60" s="79"/>
      <c r="CP60" s="79">
        <v>5</v>
      </c>
      <c r="CQ60" s="110"/>
      <c r="CR60" s="79">
        <v>5</v>
      </c>
      <c r="CS60" s="79"/>
      <c r="CT60" s="79">
        <v>6</v>
      </c>
      <c r="CU60" s="79"/>
      <c r="CV60" s="79">
        <v>8</v>
      </c>
      <c r="CW60" s="79"/>
      <c r="CX60" s="79"/>
      <c r="CY60" s="79"/>
      <c r="CZ60" s="79">
        <f t="shared" si="12"/>
        <v>161</v>
      </c>
      <c r="DA60" s="220">
        <f t="shared" si="13"/>
        <v>6.44</v>
      </c>
      <c r="DB60" s="220">
        <f t="shared" si="14"/>
        <v>6.413043478260869</v>
      </c>
      <c r="DC60" s="220">
        <f t="shared" si="15"/>
        <v>6.020408163265306</v>
      </c>
      <c r="DD60" s="79"/>
      <c r="DE60" s="79"/>
      <c r="DF60" s="79"/>
      <c r="DG60" s="79"/>
      <c r="DH60" s="79"/>
      <c r="DI60" s="79"/>
      <c r="DJ60" s="79"/>
      <c r="DK60" s="79"/>
      <c r="DL60" s="110"/>
    </row>
    <row r="61" spans="1:116" ht="15.75">
      <c r="A61" s="2">
        <v>56</v>
      </c>
      <c r="B61" s="130" t="s">
        <v>550</v>
      </c>
      <c r="C61" s="130" t="s">
        <v>791</v>
      </c>
      <c r="D61" s="411" t="s">
        <v>1249</v>
      </c>
      <c r="E61" s="33"/>
      <c r="F61" s="294"/>
      <c r="G61" s="295"/>
      <c r="H61" s="295"/>
      <c r="I61" s="295"/>
      <c r="J61" s="295"/>
      <c r="K61" s="295"/>
      <c r="L61" s="296">
        <v>7</v>
      </c>
      <c r="M61" s="296"/>
      <c r="N61" s="296">
        <v>7</v>
      </c>
      <c r="O61" s="296"/>
      <c r="P61" s="296">
        <v>6</v>
      </c>
      <c r="Q61" s="296"/>
      <c r="R61" s="296">
        <v>8</v>
      </c>
      <c r="S61" s="296"/>
      <c r="T61" s="296">
        <v>8</v>
      </c>
      <c r="U61" s="296"/>
      <c r="V61" s="296">
        <f t="shared" si="16"/>
        <v>185</v>
      </c>
      <c r="W61" s="333">
        <f t="shared" si="17"/>
        <v>7.115384615384615</v>
      </c>
      <c r="X61" s="297">
        <v>5</v>
      </c>
      <c r="Y61" s="297"/>
      <c r="Z61" s="297">
        <v>6</v>
      </c>
      <c r="AA61" s="297"/>
      <c r="AB61" s="297">
        <v>6</v>
      </c>
      <c r="AC61" s="297">
        <v>4</v>
      </c>
      <c r="AD61" s="297">
        <v>5</v>
      </c>
      <c r="AE61" s="297"/>
      <c r="AF61" s="297">
        <v>7</v>
      </c>
      <c r="AG61" s="297"/>
      <c r="AH61" s="297">
        <v>6</v>
      </c>
      <c r="AI61" s="297"/>
      <c r="AJ61" s="297">
        <v>6</v>
      </c>
      <c r="AK61" s="297"/>
      <c r="AL61" s="297">
        <f t="shared" si="18"/>
        <v>148</v>
      </c>
      <c r="AM61" s="334">
        <f t="shared" si="19"/>
        <v>5.92</v>
      </c>
      <c r="AN61" s="334">
        <f t="shared" si="20"/>
        <v>6.529411764705882</v>
      </c>
      <c r="AO61" s="298" t="s">
        <v>1297</v>
      </c>
      <c r="AP61" s="298" t="s">
        <v>1298</v>
      </c>
      <c r="AQ61" s="80">
        <v>7</v>
      </c>
      <c r="AR61" s="80"/>
      <c r="AS61" s="80">
        <v>7</v>
      </c>
      <c r="AT61" s="80"/>
      <c r="AU61" s="80">
        <v>5</v>
      </c>
      <c r="AV61" s="80"/>
      <c r="AW61" s="80">
        <v>8</v>
      </c>
      <c r="AX61" s="80"/>
      <c r="AY61" s="80">
        <v>6</v>
      </c>
      <c r="AZ61" s="80"/>
      <c r="BA61" s="80">
        <v>6</v>
      </c>
      <c r="BB61" s="80"/>
      <c r="BC61" s="80">
        <v>6</v>
      </c>
      <c r="BD61" s="80"/>
      <c r="BE61" s="80">
        <v>7</v>
      </c>
      <c r="BF61" s="80"/>
      <c r="BG61" s="80">
        <f t="shared" si="21"/>
        <v>185</v>
      </c>
      <c r="BH61" s="221">
        <f t="shared" si="22"/>
        <v>6.607142857142857</v>
      </c>
      <c r="BI61" s="118">
        <v>8</v>
      </c>
      <c r="BJ61" s="118"/>
      <c r="BK61" s="118">
        <v>8</v>
      </c>
      <c r="BL61" s="118"/>
      <c r="BM61" s="118">
        <v>8</v>
      </c>
      <c r="BN61" s="118"/>
      <c r="BO61" s="118">
        <v>8</v>
      </c>
      <c r="BP61" s="118"/>
      <c r="BQ61" s="118">
        <v>6</v>
      </c>
      <c r="BR61" s="118"/>
      <c r="BS61" s="80">
        <f t="shared" si="23"/>
        <v>166</v>
      </c>
      <c r="BT61" s="221">
        <f t="shared" si="24"/>
        <v>7.545454545454546</v>
      </c>
      <c r="BU61" s="220">
        <f t="shared" si="25"/>
        <v>7.02</v>
      </c>
      <c r="BV61" s="220" t="s">
        <v>1301</v>
      </c>
      <c r="BW61" s="220" t="s">
        <v>1298</v>
      </c>
      <c r="BX61" s="80">
        <v>8</v>
      </c>
      <c r="BY61" s="80"/>
      <c r="BZ61" s="80">
        <v>7</v>
      </c>
      <c r="CA61" s="80"/>
      <c r="CB61" s="80">
        <v>7</v>
      </c>
      <c r="CC61" s="80"/>
      <c r="CD61" s="80">
        <v>8</v>
      </c>
      <c r="CE61" s="80"/>
      <c r="CF61" s="80">
        <v>8</v>
      </c>
      <c r="CG61" s="80"/>
      <c r="CH61" s="79">
        <f t="shared" si="26"/>
        <v>160</v>
      </c>
      <c r="CI61" s="220">
        <f t="shared" si="27"/>
        <v>7.619047619047619</v>
      </c>
      <c r="CJ61" s="79">
        <v>9</v>
      </c>
      <c r="CK61" s="80"/>
      <c r="CL61" s="80">
        <v>8</v>
      </c>
      <c r="CM61" s="80"/>
      <c r="CN61" s="80">
        <v>9</v>
      </c>
      <c r="CO61" s="80"/>
      <c r="CP61" s="80">
        <v>9</v>
      </c>
      <c r="CQ61" s="118"/>
      <c r="CR61" s="80">
        <v>9</v>
      </c>
      <c r="CS61" s="80"/>
      <c r="CT61" s="80">
        <v>8</v>
      </c>
      <c r="CU61" s="80"/>
      <c r="CV61" s="79">
        <v>8</v>
      </c>
      <c r="CW61" s="80"/>
      <c r="CX61" s="80"/>
      <c r="CY61" s="80"/>
      <c r="CZ61" s="79">
        <f t="shared" si="12"/>
        <v>216</v>
      </c>
      <c r="DA61" s="220">
        <f t="shared" si="13"/>
        <v>8.64</v>
      </c>
      <c r="DB61" s="220">
        <f t="shared" si="14"/>
        <v>8.173913043478262</v>
      </c>
      <c r="DC61" s="220">
        <f t="shared" si="15"/>
        <v>7.210884353741497</v>
      </c>
      <c r="DD61" s="80"/>
      <c r="DE61" s="80"/>
      <c r="DF61" s="80"/>
      <c r="DG61" s="80"/>
      <c r="DH61" s="80"/>
      <c r="DI61" s="80"/>
      <c r="DJ61" s="80"/>
      <c r="DK61" s="80"/>
      <c r="DL61" s="118"/>
    </row>
    <row r="62" spans="1:116" s="331" customFormat="1" ht="15.75">
      <c r="A62" s="2">
        <v>57</v>
      </c>
      <c r="B62" s="177" t="s">
        <v>299</v>
      </c>
      <c r="C62" s="177" t="s">
        <v>775</v>
      </c>
      <c r="D62" s="388" t="s">
        <v>1250</v>
      </c>
      <c r="E62" s="388"/>
      <c r="F62" s="389"/>
      <c r="G62" s="390"/>
      <c r="H62" s="390">
        <v>7</v>
      </c>
      <c r="I62" s="390"/>
      <c r="J62" s="390">
        <v>7</v>
      </c>
      <c r="K62" s="390"/>
      <c r="L62" s="177">
        <v>6</v>
      </c>
      <c r="M62" s="177"/>
      <c r="N62" s="177">
        <v>4</v>
      </c>
      <c r="O62" s="177"/>
      <c r="P62" s="177">
        <v>5</v>
      </c>
      <c r="Q62" s="177"/>
      <c r="R62" s="177">
        <v>5</v>
      </c>
      <c r="S62" s="177"/>
      <c r="T62" s="177">
        <v>6</v>
      </c>
      <c r="U62" s="177"/>
      <c r="V62" s="136">
        <f t="shared" si="16"/>
        <v>134</v>
      </c>
      <c r="W62" s="171">
        <f t="shared" si="17"/>
        <v>5.153846153846154</v>
      </c>
      <c r="X62" s="365">
        <v>7</v>
      </c>
      <c r="Y62" s="365"/>
      <c r="Z62" s="365">
        <v>7</v>
      </c>
      <c r="AA62" s="365"/>
      <c r="AB62" s="365">
        <v>7</v>
      </c>
      <c r="AC62" s="365"/>
      <c r="AD62" s="365"/>
      <c r="AE62" s="365"/>
      <c r="AF62" s="365">
        <v>6</v>
      </c>
      <c r="AG62" s="365"/>
      <c r="AH62" s="365">
        <v>6</v>
      </c>
      <c r="AI62" s="365"/>
      <c r="AJ62" s="365">
        <v>5</v>
      </c>
      <c r="AK62" s="365"/>
      <c r="AL62" s="365">
        <f t="shared" si="18"/>
        <v>132</v>
      </c>
      <c r="AM62" s="184">
        <f t="shared" si="19"/>
        <v>5.28</v>
      </c>
      <c r="AN62" s="184">
        <f t="shared" si="20"/>
        <v>5.215686274509804</v>
      </c>
      <c r="AO62" s="391" t="s">
        <v>1302</v>
      </c>
      <c r="AP62" s="391" t="s">
        <v>1303</v>
      </c>
      <c r="AQ62" s="391">
        <v>6</v>
      </c>
      <c r="AR62" s="391"/>
      <c r="AS62" s="391">
        <v>7</v>
      </c>
      <c r="AT62" s="391"/>
      <c r="AU62" s="391">
        <v>5</v>
      </c>
      <c r="AV62" s="391"/>
      <c r="AW62" s="391">
        <v>8</v>
      </c>
      <c r="AX62" s="391"/>
      <c r="AY62" s="391">
        <v>6</v>
      </c>
      <c r="AZ62" s="391"/>
      <c r="BA62" s="391">
        <v>6</v>
      </c>
      <c r="BB62" s="391"/>
      <c r="BC62" s="391">
        <v>6</v>
      </c>
      <c r="BD62" s="391"/>
      <c r="BE62" s="391">
        <v>7</v>
      </c>
      <c r="BF62" s="391"/>
      <c r="BG62" s="391">
        <f t="shared" si="21"/>
        <v>180</v>
      </c>
      <c r="BH62" s="363">
        <f t="shared" si="22"/>
        <v>6.428571428571429</v>
      </c>
      <c r="BI62" s="365">
        <v>7</v>
      </c>
      <c r="BJ62" s="365"/>
      <c r="BK62" s="365">
        <v>6</v>
      </c>
      <c r="BL62" s="365"/>
      <c r="BM62" s="365">
        <v>6</v>
      </c>
      <c r="BN62" s="365"/>
      <c r="BO62" s="365">
        <v>7</v>
      </c>
      <c r="BP62" s="365"/>
      <c r="BQ62" s="365">
        <v>5</v>
      </c>
      <c r="BR62" s="365">
        <v>4</v>
      </c>
      <c r="BS62" s="391">
        <f t="shared" si="23"/>
        <v>136</v>
      </c>
      <c r="BT62" s="363">
        <f t="shared" si="24"/>
        <v>6.181818181818182</v>
      </c>
      <c r="BU62" s="225">
        <f t="shared" si="25"/>
        <v>6.32</v>
      </c>
      <c r="BV62" s="302" t="s">
        <v>1299</v>
      </c>
      <c r="BW62" s="302" t="s">
        <v>1298</v>
      </c>
      <c r="BX62" s="391">
        <v>8</v>
      </c>
      <c r="BY62" s="391"/>
      <c r="BZ62" s="391">
        <v>5</v>
      </c>
      <c r="CA62" s="391"/>
      <c r="CB62" s="391">
        <v>6</v>
      </c>
      <c r="CC62" s="391"/>
      <c r="CD62" s="391">
        <v>5</v>
      </c>
      <c r="CE62" s="391"/>
      <c r="CF62" s="391">
        <v>6</v>
      </c>
      <c r="CG62" s="391"/>
      <c r="CH62" s="79">
        <f t="shared" si="26"/>
        <v>132</v>
      </c>
      <c r="CI62" s="220">
        <f t="shared" si="27"/>
        <v>6.285714285714286</v>
      </c>
      <c r="CJ62" s="79">
        <v>5</v>
      </c>
      <c r="CK62" s="391">
        <v>4</v>
      </c>
      <c r="CL62" s="391">
        <v>5</v>
      </c>
      <c r="CM62" s="391"/>
      <c r="CN62" s="391">
        <v>5</v>
      </c>
      <c r="CO62" s="391"/>
      <c r="CP62" s="391">
        <v>6</v>
      </c>
      <c r="CQ62" s="365"/>
      <c r="CR62" s="391">
        <v>8</v>
      </c>
      <c r="CS62" s="391">
        <v>4</v>
      </c>
      <c r="CT62" s="391">
        <v>6</v>
      </c>
      <c r="CU62" s="391"/>
      <c r="CV62" s="391">
        <v>8</v>
      </c>
      <c r="CW62" s="391"/>
      <c r="CX62" s="391"/>
      <c r="CY62" s="391"/>
      <c r="CZ62" s="79">
        <f t="shared" si="12"/>
        <v>147</v>
      </c>
      <c r="DA62" s="220">
        <f t="shared" si="13"/>
        <v>5.88</v>
      </c>
      <c r="DB62" s="220">
        <f t="shared" si="14"/>
        <v>6.065217391304348</v>
      </c>
      <c r="DC62" s="220">
        <f t="shared" si="15"/>
        <v>5.857142857142857</v>
      </c>
      <c r="DD62" s="391"/>
      <c r="DE62" s="391"/>
      <c r="DF62" s="391"/>
      <c r="DG62" s="391"/>
      <c r="DH62" s="391"/>
      <c r="DI62" s="391"/>
      <c r="DJ62" s="391"/>
      <c r="DK62" s="391"/>
      <c r="DL62" s="365"/>
    </row>
    <row r="64" spans="1:11" ht="15.75">
      <c r="A64" s="26"/>
      <c r="B64" s="52"/>
      <c r="C64" s="52"/>
      <c r="D64" s="26"/>
      <c r="E64" s="26"/>
      <c r="F64" s="51"/>
      <c r="G64" s="50"/>
      <c r="H64" s="50"/>
      <c r="I64" s="50"/>
      <c r="J64" s="50"/>
      <c r="K64" s="50"/>
    </row>
    <row r="65" spans="1:11" ht="15.75">
      <c r="A65" s="26"/>
      <c r="B65" s="52"/>
      <c r="C65" s="52"/>
      <c r="D65" s="26"/>
      <c r="E65" s="26"/>
      <c r="F65" s="51"/>
      <c r="G65" s="50"/>
      <c r="H65" s="50"/>
      <c r="I65" s="50"/>
      <c r="J65" s="50"/>
      <c r="K65" s="50"/>
    </row>
    <row r="66" spans="1:116" ht="15.75">
      <c r="A66" s="2">
        <v>15</v>
      </c>
      <c r="B66" s="19" t="s">
        <v>796</v>
      </c>
      <c r="C66" s="39" t="s">
        <v>797</v>
      </c>
      <c r="D66" s="29">
        <v>33422</v>
      </c>
      <c r="E66" s="2" t="s">
        <v>529</v>
      </c>
      <c r="F66" s="13" t="s">
        <v>798</v>
      </c>
      <c r="G66" s="14" t="s">
        <v>78</v>
      </c>
      <c r="H66" s="14"/>
      <c r="I66" s="14"/>
      <c r="J66" s="14"/>
      <c r="K66" s="14"/>
      <c r="L66" s="136"/>
      <c r="M66" s="3"/>
      <c r="N66" s="136">
        <v>1</v>
      </c>
      <c r="O66" s="3"/>
      <c r="P66" s="3">
        <v>0</v>
      </c>
      <c r="Q66" s="3"/>
      <c r="R66" s="3"/>
      <c r="S66" s="3"/>
      <c r="T66" s="3"/>
      <c r="U66" s="3"/>
      <c r="V66" s="3" t="e">
        <f>#REF!*#REF!+T66*T$5+R66*R$5+P66*P$5+N66*N$5+L66*L$5</f>
        <v>#REF!</v>
      </c>
      <c r="W66" s="122" t="e">
        <f>V66/V$5</f>
        <v>#REF!</v>
      </c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321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220"/>
      <c r="CJ66" s="79"/>
      <c r="CK66" s="79"/>
      <c r="CL66" s="79"/>
      <c r="CM66" s="79"/>
      <c r="CN66" s="79"/>
      <c r="CO66" s="79"/>
      <c r="CP66" s="79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</row>
    <row r="67" spans="1:116" ht="15.75">
      <c r="A67" s="2">
        <v>15</v>
      </c>
      <c r="B67" s="19" t="s">
        <v>800</v>
      </c>
      <c r="C67" s="39" t="s">
        <v>206</v>
      </c>
      <c r="D67" s="29">
        <v>33507</v>
      </c>
      <c r="E67" s="2" t="s">
        <v>38</v>
      </c>
      <c r="F67" s="13" t="s">
        <v>801</v>
      </c>
      <c r="G67" s="14" t="s">
        <v>291</v>
      </c>
      <c r="H67" s="14"/>
      <c r="I67" s="14"/>
      <c r="J67" s="14"/>
      <c r="K67" s="14"/>
      <c r="L67" s="136">
        <v>5</v>
      </c>
      <c r="M67" s="3"/>
      <c r="N67" s="136">
        <v>7</v>
      </c>
      <c r="O67" s="3">
        <v>4</v>
      </c>
      <c r="P67" s="3">
        <v>5</v>
      </c>
      <c r="Q67" s="3"/>
      <c r="R67" s="3">
        <v>7</v>
      </c>
      <c r="S67" s="3"/>
      <c r="T67" s="3">
        <v>5</v>
      </c>
      <c r="U67" s="3"/>
      <c r="V67" s="3">
        <f>T67*T$5+R67*R$5+P67*P$5+N67*N$5+L67*L$5</f>
        <v>150</v>
      </c>
      <c r="W67" s="122">
        <f>V67/V$5</f>
        <v>5.769230769230769</v>
      </c>
      <c r="X67" s="110">
        <v>5</v>
      </c>
      <c r="Y67" s="110"/>
      <c r="Z67" s="110">
        <v>5</v>
      </c>
      <c r="AA67" s="110">
        <v>4</v>
      </c>
      <c r="AB67" s="110">
        <v>5</v>
      </c>
      <c r="AC67" s="110"/>
      <c r="AD67" s="110">
        <v>7</v>
      </c>
      <c r="AE67" s="110"/>
      <c r="AF67" s="110">
        <v>5</v>
      </c>
      <c r="AG67" s="110">
        <v>4</v>
      </c>
      <c r="AH67" s="110">
        <v>5</v>
      </c>
      <c r="AI67" s="110"/>
      <c r="AJ67" s="110">
        <v>5</v>
      </c>
      <c r="AK67" s="110"/>
      <c r="AL67" s="110">
        <f>AJ67*AJ$5+AH67*AH$5+AF67*AF$5+AD67*AD$5+AB67*AB$5+Z67*Z$5+X67*X$5</f>
        <v>133</v>
      </c>
      <c r="AM67" s="144">
        <f>AL67/AL$5</f>
        <v>5.32</v>
      </c>
      <c r="AN67" s="144">
        <f>(AL67+V67)/AN$5</f>
        <v>5.549019607843137</v>
      </c>
      <c r="AO67" s="79" t="s">
        <v>1297</v>
      </c>
      <c r="AP67" s="79" t="s">
        <v>1298</v>
      </c>
      <c r="AQ67" s="79"/>
      <c r="AR67" s="79"/>
      <c r="AS67" s="79"/>
      <c r="AT67" s="79"/>
      <c r="AU67" s="79"/>
      <c r="AV67" s="79"/>
      <c r="AW67" s="79">
        <v>5</v>
      </c>
      <c r="AX67" s="79"/>
      <c r="AY67" s="79"/>
      <c r="AZ67" s="79"/>
      <c r="BA67" s="79"/>
      <c r="BB67" s="79"/>
      <c r="BC67" s="79"/>
      <c r="BD67" s="79"/>
      <c r="BE67" s="79"/>
      <c r="BF67" s="79"/>
      <c r="BG67" s="79">
        <f>BE67*BE$5+BC67*BC$5+BA67*BA$5+AY67*AY$5+AW67*AW$5+AU67*AU$5+AS67*AS$5+AQ67*AQ$5</f>
        <v>20</v>
      </c>
      <c r="BH67" s="220">
        <f>BG67/BG$5</f>
        <v>0.7142857142857143</v>
      </c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321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220"/>
      <c r="CJ67" s="79"/>
      <c r="CK67" s="79"/>
      <c r="CL67" s="79"/>
      <c r="CM67" s="79"/>
      <c r="CN67" s="79"/>
      <c r="CO67" s="79"/>
      <c r="CP67" s="79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</row>
    <row r="68" spans="1:116" ht="15.75">
      <c r="A68" s="2">
        <v>9</v>
      </c>
      <c r="B68" s="19" t="s">
        <v>789</v>
      </c>
      <c r="C68" s="39" t="s">
        <v>272</v>
      </c>
      <c r="D68" s="29">
        <v>33944</v>
      </c>
      <c r="E68" s="2" t="s">
        <v>529</v>
      </c>
      <c r="F68" s="13" t="s">
        <v>75</v>
      </c>
      <c r="G68" s="14" t="s">
        <v>67</v>
      </c>
      <c r="H68" s="14"/>
      <c r="I68" s="14"/>
      <c r="J68" s="14"/>
      <c r="K68" s="14"/>
      <c r="L68" s="136">
        <v>5</v>
      </c>
      <c r="M68" s="3">
        <v>4</v>
      </c>
      <c r="N68" s="136">
        <v>5</v>
      </c>
      <c r="O68" s="3"/>
      <c r="P68" s="3">
        <v>7</v>
      </c>
      <c r="Q68" s="3"/>
      <c r="R68" s="3">
        <v>6</v>
      </c>
      <c r="S68" s="3"/>
      <c r="T68" s="3">
        <v>6</v>
      </c>
      <c r="U68" s="3"/>
      <c r="V68" s="3">
        <f>T68*T$5+R68*R$5+P68*P$5+N68*N$5+L68*L$5</f>
        <v>154</v>
      </c>
      <c r="W68" s="122">
        <f>V68/V$5</f>
        <v>5.923076923076923</v>
      </c>
      <c r="X68" s="110">
        <v>5</v>
      </c>
      <c r="Y68" s="110"/>
      <c r="Z68" s="110">
        <v>5</v>
      </c>
      <c r="AA68" s="110"/>
      <c r="AB68" s="141"/>
      <c r="AC68" s="110" t="s">
        <v>1229</v>
      </c>
      <c r="AD68" s="141">
        <v>2</v>
      </c>
      <c r="AE68" s="110">
        <v>2</v>
      </c>
      <c r="AF68" s="141"/>
      <c r="AG68" s="110" t="s">
        <v>1229</v>
      </c>
      <c r="AH68" s="141"/>
      <c r="AI68" s="110" t="s">
        <v>1229</v>
      </c>
      <c r="AJ68" s="141"/>
      <c r="AK68" s="110" t="s">
        <v>1229</v>
      </c>
      <c r="AL68" s="110">
        <f>AJ68*AJ$5+AH68*AH$5+AF68*AF$5+AD68*AD$5+AB68*AB$5+Z68*Z$5+X68*X$5</f>
        <v>38</v>
      </c>
      <c r="AM68" s="144">
        <f>AL68/AL$5</f>
        <v>1.52</v>
      </c>
      <c r="AN68" s="146">
        <f>(AL68+V68)/AN$5</f>
        <v>3.764705882352941</v>
      </c>
      <c r="AO68" s="79" t="s">
        <v>1300</v>
      </c>
      <c r="AP68" s="79" t="s">
        <v>1303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321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220"/>
      <c r="CJ68" s="79"/>
      <c r="CK68" s="79"/>
      <c r="CL68" s="79"/>
      <c r="CM68" s="79"/>
      <c r="CN68" s="79"/>
      <c r="CO68" s="79"/>
      <c r="CP68" s="79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</row>
    <row r="69" spans="1:116" ht="15.75">
      <c r="A69" s="153"/>
      <c r="B69" s="154"/>
      <c r="C69" s="155"/>
      <c r="D69" s="156"/>
      <c r="E69" s="153"/>
      <c r="F69" s="157"/>
      <c r="G69" s="158"/>
      <c r="H69" s="158"/>
      <c r="I69" s="158"/>
      <c r="J69" s="158"/>
      <c r="K69" s="158"/>
      <c r="L69" s="170"/>
      <c r="M69" s="159"/>
      <c r="N69" s="170"/>
      <c r="O69" s="159"/>
      <c r="P69" s="159"/>
      <c r="Q69" s="159"/>
      <c r="R69" s="159"/>
      <c r="S69" s="159"/>
      <c r="T69" s="159"/>
      <c r="U69" s="159"/>
      <c r="V69" s="3"/>
      <c r="W69" s="122"/>
      <c r="X69" s="162"/>
      <c r="Y69" s="162"/>
      <c r="Z69" s="162"/>
      <c r="AA69" s="162"/>
      <c r="AB69" s="269"/>
      <c r="AC69" s="162"/>
      <c r="AD69" s="269"/>
      <c r="AE69" s="162"/>
      <c r="AF69" s="269"/>
      <c r="AG69" s="162"/>
      <c r="AH69" s="269"/>
      <c r="AI69" s="162"/>
      <c r="AJ69" s="269"/>
      <c r="AK69" s="162"/>
      <c r="AL69" s="162"/>
      <c r="AM69" s="270"/>
      <c r="AN69" s="181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327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405"/>
      <c r="CJ69" s="194"/>
      <c r="CK69" s="194"/>
      <c r="CL69" s="194"/>
      <c r="CM69" s="194"/>
      <c r="CN69" s="194"/>
      <c r="CO69" s="194"/>
      <c r="CP69" s="194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</row>
    <row r="70" spans="1:116" ht="15.75">
      <c r="A70" s="2">
        <v>24</v>
      </c>
      <c r="B70" s="19" t="s">
        <v>814</v>
      </c>
      <c r="C70" s="39" t="s">
        <v>813</v>
      </c>
      <c r="D70" s="29">
        <v>33739</v>
      </c>
      <c r="E70" s="2" t="s">
        <v>529</v>
      </c>
      <c r="F70" s="13" t="s">
        <v>103</v>
      </c>
      <c r="G70" s="14" t="s">
        <v>102</v>
      </c>
      <c r="H70" s="14"/>
      <c r="I70" s="14"/>
      <c r="J70" s="14"/>
      <c r="K70" s="14"/>
      <c r="L70" s="136">
        <v>5</v>
      </c>
      <c r="M70" s="3">
        <v>3</v>
      </c>
      <c r="N70" s="136">
        <v>5</v>
      </c>
      <c r="O70" s="3"/>
      <c r="P70" s="3">
        <v>6</v>
      </c>
      <c r="Q70" s="3"/>
      <c r="R70" s="3">
        <v>6</v>
      </c>
      <c r="S70" s="3"/>
      <c r="T70" s="3">
        <v>7</v>
      </c>
      <c r="U70" s="3"/>
      <c r="V70" s="3">
        <f>T70*T$5+R70*R$5+P70*P$5+N70*N$5+L70*L$5</f>
        <v>152</v>
      </c>
      <c r="W70" s="122">
        <f>V70/V$5</f>
        <v>5.846153846153846</v>
      </c>
      <c r="X70" s="110">
        <v>8</v>
      </c>
      <c r="Y70" s="110"/>
      <c r="Z70" s="110">
        <v>5</v>
      </c>
      <c r="AA70" s="110"/>
      <c r="AB70" s="110">
        <v>5</v>
      </c>
      <c r="AC70" s="110"/>
      <c r="AD70" s="110">
        <v>5</v>
      </c>
      <c r="AE70" s="110"/>
      <c r="AF70" s="110">
        <v>5</v>
      </c>
      <c r="AG70" s="110"/>
      <c r="AH70" s="110">
        <v>5</v>
      </c>
      <c r="AI70" s="110">
        <v>3</v>
      </c>
      <c r="AJ70" s="110">
        <v>6</v>
      </c>
      <c r="AK70" s="110"/>
      <c r="AL70" s="110">
        <f>AJ70*AJ$5+AH70*AH$5+AF70*AF$5+AD70*AD$5+AB70*AB$5+Z70*Z$5+X70*X$5</f>
        <v>137</v>
      </c>
      <c r="AM70" s="144">
        <f>AL70/AL$5</f>
        <v>5.48</v>
      </c>
      <c r="AN70" s="144">
        <f>(AL70+V70)/AN$5</f>
        <v>5.666666666666667</v>
      </c>
      <c r="AO70" s="79" t="s">
        <v>1297</v>
      </c>
      <c r="AP70" s="79" t="s">
        <v>1298</v>
      </c>
      <c r="AQ70" s="79">
        <v>6</v>
      </c>
      <c r="AR70" s="79"/>
      <c r="AS70" s="79">
        <v>7</v>
      </c>
      <c r="AT70" s="79"/>
      <c r="AU70" s="79">
        <v>5</v>
      </c>
      <c r="AV70" s="79"/>
      <c r="AW70" s="79">
        <v>5</v>
      </c>
      <c r="AX70" s="79"/>
      <c r="AY70" s="79">
        <v>6</v>
      </c>
      <c r="AZ70" s="79"/>
      <c r="BA70" s="79">
        <v>6</v>
      </c>
      <c r="BB70" s="79"/>
      <c r="BC70" s="79">
        <v>6</v>
      </c>
      <c r="BD70" s="79"/>
      <c r="BE70" s="79">
        <v>7</v>
      </c>
      <c r="BF70" s="79"/>
      <c r="BG70" s="79">
        <f>BE70*BE$5+BC70*BC$5+BA70*BA$5+AY70*AY$5+AW70*AW$5+AU70*AU$5+AS70*AS$5+AQ70*AQ$5</f>
        <v>168</v>
      </c>
      <c r="BH70" s="220">
        <f>BG70/BG$5</f>
        <v>6</v>
      </c>
      <c r="BI70" s="79">
        <v>4</v>
      </c>
      <c r="BJ70" s="79">
        <v>4</v>
      </c>
      <c r="BK70" s="79">
        <v>5</v>
      </c>
      <c r="BL70" s="79">
        <v>3</v>
      </c>
      <c r="BM70" s="79">
        <v>4</v>
      </c>
      <c r="BN70" s="79">
        <v>4</v>
      </c>
      <c r="BO70" s="79">
        <v>6</v>
      </c>
      <c r="BP70" s="79"/>
      <c r="BQ70" s="79">
        <v>3</v>
      </c>
      <c r="BR70" s="79">
        <v>2</v>
      </c>
      <c r="BS70" s="79">
        <f>BQ70*BQ$5+BO70*BO$5+BM70*BM$5+BK70*BK$5+BI70*BI$5</f>
        <v>99</v>
      </c>
      <c r="BT70" s="220">
        <f>BS70/BT$5</f>
        <v>4.5</v>
      </c>
      <c r="BU70" s="220">
        <f>(BS70+BG70)/BU$5</f>
        <v>5.34</v>
      </c>
      <c r="BV70" s="220" t="s">
        <v>1297</v>
      </c>
      <c r="BW70" s="220" t="s">
        <v>1298</v>
      </c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220"/>
      <c r="CJ70" s="79"/>
      <c r="CK70" s="79"/>
      <c r="CL70" s="79"/>
      <c r="CM70" s="79"/>
      <c r="CN70" s="79"/>
      <c r="CO70" s="79"/>
      <c r="CP70" s="79"/>
      <c r="CQ70" s="110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110"/>
    </row>
    <row r="73" spans="1:11" ht="15.75">
      <c r="A73" s="26"/>
      <c r="B73" s="52"/>
      <c r="C73" s="52"/>
      <c r="D73" s="26"/>
      <c r="E73" s="26"/>
      <c r="F73" s="51"/>
      <c r="G73" s="50"/>
      <c r="H73" s="50"/>
      <c r="I73" s="50"/>
      <c r="J73" s="50"/>
      <c r="K73" s="50"/>
    </row>
    <row r="74" spans="1:116" ht="15.75">
      <c r="A74" s="2">
        <v>23</v>
      </c>
      <c r="B74" s="19" t="s">
        <v>812</v>
      </c>
      <c r="C74" s="39" t="s">
        <v>813</v>
      </c>
      <c r="D74" s="29">
        <v>33854</v>
      </c>
      <c r="E74" s="2" t="s">
        <v>529</v>
      </c>
      <c r="F74" s="13" t="s">
        <v>630</v>
      </c>
      <c r="G74" s="14" t="s">
        <v>102</v>
      </c>
      <c r="H74" s="14"/>
      <c r="I74" s="14"/>
      <c r="J74" s="14"/>
      <c r="K74" s="14"/>
      <c r="L74" s="136">
        <v>5</v>
      </c>
      <c r="M74" s="136"/>
      <c r="N74" s="136">
        <v>5</v>
      </c>
      <c r="O74" s="136"/>
      <c r="P74" s="136">
        <v>7</v>
      </c>
      <c r="Q74" s="136"/>
      <c r="R74" s="136">
        <v>8</v>
      </c>
      <c r="S74" s="136"/>
      <c r="T74" s="136">
        <v>6</v>
      </c>
      <c r="U74" s="136"/>
      <c r="V74" s="136">
        <f>T74*T$5+R74*R$5+P74*P$5+N74*N$5+L74*L$5</f>
        <v>164</v>
      </c>
      <c r="W74" s="171">
        <f>V74/V$5</f>
        <v>6.3076923076923075</v>
      </c>
      <c r="X74" s="145">
        <v>7</v>
      </c>
      <c r="Y74" s="145"/>
      <c r="Z74" s="145">
        <v>7</v>
      </c>
      <c r="AA74" s="145"/>
      <c r="AB74" s="145">
        <v>7</v>
      </c>
      <c r="AC74" s="145"/>
      <c r="AD74" s="145">
        <v>5</v>
      </c>
      <c r="AE74" s="145"/>
      <c r="AF74" s="145">
        <v>4</v>
      </c>
      <c r="AG74" s="145">
        <v>3</v>
      </c>
      <c r="AH74" s="145">
        <v>5</v>
      </c>
      <c r="AI74" s="145">
        <v>3</v>
      </c>
      <c r="AJ74" s="145">
        <v>6</v>
      </c>
      <c r="AK74" s="145"/>
      <c r="AL74" s="145">
        <f>AJ74*AJ$5+AH74*AH$5+AF74*AF$5+AD74*AD$5+AB74*AB$5+Z74*Z$5+X74*X$5</f>
        <v>141</v>
      </c>
      <c r="AM74" s="173">
        <f>AL74/AL$5</f>
        <v>5.64</v>
      </c>
      <c r="AN74" s="173">
        <f>(AL74+V74)/AN$5</f>
        <v>5.980392156862745</v>
      </c>
      <c r="AO74" s="79" t="s">
        <v>1297</v>
      </c>
      <c r="AP74" s="79" t="s">
        <v>1298</v>
      </c>
      <c r="AQ74" s="79">
        <v>7</v>
      </c>
      <c r="AR74" s="79"/>
      <c r="AS74" s="79">
        <v>7</v>
      </c>
      <c r="AT74" s="79"/>
      <c r="AU74" s="79">
        <v>6</v>
      </c>
      <c r="AV74" s="79"/>
      <c r="AW74" s="79">
        <v>7</v>
      </c>
      <c r="AX74" s="79"/>
      <c r="AY74" s="79">
        <v>6</v>
      </c>
      <c r="AZ74" s="79"/>
      <c r="BA74" s="79">
        <v>6</v>
      </c>
      <c r="BB74" s="79"/>
      <c r="BC74" s="79">
        <v>6</v>
      </c>
      <c r="BD74" s="79"/>
      <c r="BE74" s="79">
        <v>8</v>
      </c>
      <c r="BF74" s="79"/>
      <c r="BG74" s="79">
        <f>BE74*BE$5+BC74*BC$5+BA74*BA$5+AY74*AY$5+AW74*AW$5+AU74*AU$5+AS74*AS$5+AQ74*AQ$5</f>
        <v>188</v>
      </c>
      <c r="BH74" s="220">
        <f>BG74/BG$5</f>
        <v>6.714285714285714</v>
      </c>
      <c r="BI74" s="79"/>
      <c r="BJ74" s="79"/>
      <c r="BK74" s="79"/>
      <c r="BL74" s="79"/>
      <c r="BM74" s="79"/>
      <c r="BN74" s="79"/>
      <c r="BO74" s="79"/>
      <c r="BP74" s="79"/>
      <c r="BQ74" s="79"/>
      <c r="BR74" s="79" t="s">
        <v>1229</v>
      </c>
      <c r="BS74" s="79">
        <f>BQ74*BQ$5+BO74*BO$5+BM74*BM$5+BK74*BK$5+BI74*BI$5</f>
        <v>0</v>
      </c>
      <c r="BT74" s="220">
        <f>BS74/BT$5</f>
        <v>0</v>
      </c>
      <c r="BU74" s="220">
        <f>(BS74+BG74)/BU$5</f>
        <v>3.76</v>
      </c>
      <c r="BV74" s="220"/>
      <c r="BW74" s="22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44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</row>
    <row r="76" spans="1:116" s="331" customFormat="1" ht="15.75">
      <c r="A76" s="2">
        <v>57</v>
      </c>
      <c r="B76" s="21" t="s">
        <v>1223</v>
      </c>
      <c r="C76" s="40" t="s">
        <v>212</v>
      </c>
      <c r="D76" s="392" t="s">
        <v>1248</v>
      </c>
      <c r="E76" s="381"/>
      <c r="F76" s="42"/>
      <c r="G76" s="43"/>
      <c r="H76" s="43"/>
      <c r="I76" s="43"/>
      <c r="J76" s="43"/>
      <c r="K76" s="43"/>
      <c r="L76" s="136">
        <v>5</v>
      </c>
      <c r="M76" s="136">
        <v>4</v>
      </c>
      <c r="N76" s="136">
        <v>8</v>
      </c>
      <c r="O76" s="136"/>
      <c r="P76" s="136">
        <v>6</v>
      </c>
      <c r="Q76" s="136" t="s">
        <v>1290</v>
      </c>
      <c r="R76" s="136">
        <v>6</v>
      </c>
      <c r="S76" s="136"/>
      <c r="T76" s="136">
        <v>5</v>
      </c>
      <c r="U76" s="136"/>
      <c r="V76" s="136">
        <f>T76*T$5+R76*R$5+P76*P$5+N76*N$5+L76*L$5</f>
        <v>157</v>
      </c>
      <c r="W76" s="171">
        <f>V76/V$5</f>
        <v>6.038461538461538</v>
      </c>
      <c r="X76" s="145">
        <v>6</v>
      </c>
      <c r="Y76" s="145"/>
      <c r="Z76" s="145">
        <v>5</v>
      </c>
      <c r="AA76" s="145"/>
      <c r="AB76" s="145">
        <v>6</v>
      </c>
      <c r="AC76" s="145"/>
      <c r="AD76" s="145"/>
      <c r="AE76" s="145"/>
      <c r="AF76" s="145">
        <v>5</v>
      </c>
      <c r="AG76" s="145"/>
      <c r="AH76" s="145">
        <v>5</v>
      </c>
      <c r="AI76" s="145">
        <v>2</v>
      </c>
      <c r="AJ76" s="145">
        <v>6</v>
      </c>
      <c r="AK76" s="145"/>
      <c r="AL76" s="145">
        <f>AJ76*AJ$5+AH76*AH$5+AF76*AF$5+AD76*AD$5+AB76*AB$5+Z76*Z$5+X76*X$5</f>
        <v>114</v>
      </c>
      <c r="AM76" s="173">
        <f>AL76/AL$5</f>
        <v>4.56</v>
      </c>
      <c r="AN76" s="173">
        <f>(AL76+V76)/AN$5</f>
        <v>5.313725490196078</v>
      </c>
      <c r="AO76" s="386" t="s">
        <v>1297</v>
      </c>
      <c r="AP76" s="386" t="s">
        <v>1298</v>
      </c>
      <c r="AQ76" s="386"/>
      <c r="AR76" s="386" t="s">
        <v>1229</v>
      </c>
      <c r="AS76" s="386"/>
      <c r="AT76" s="386" t="s">
        <v>1229</v>
      </c>
      <c r="AU76" s="386"/>
      <c r="AV76" s="386" t="s">
        <v>1229</v>
      </c>
      <c r="AW76" s="386">
        <v>7</v>
      </c>
      <c r="AX76" s="386"/>
      <c r="AY76" s="386">
        <v>5</v>
      </c>
      <c r="AZ76" s="386"/>
      <c r="BA76" s="386"/>
      <c r="BB76" s="386" t="s">
        <v>1229</v>
      </c>
      <c r="BC76" s="386">
        <v>5</v>
      </c>
      <c r="BD76" s="386"/>
      <c r="BE76" s="386"/>
      <c r="BF76" s="386" t="s">
        <v>1229</v>
      </c>
      <c r="BG76" s="386">
        <f>BE76*BE$5+BC76*BC$5+BA76*BA$5+AY76*AY$5+AW76*AW$5+AU76*AU$5+AS76*AS$5+AQ76*AQ$5</f>
        <v>58</v>
      </c>
      <c r="BH76" s="225">
        <f>BG76/BG$5</f>
        <v>2.0714285714285716</v>
      </c>
      <c r="BI76" s="386"/>
      <c r="BJ76" s="386"/>
      <c r="BK76" s="386"/>
      <c r="BL76" s="386"/>
      <c r="BM76" s="386"/>
      <c r="BN76" s="386"/>
      <c r="BO76" s="386"/>
      <c r="BP76" s="386"/>
      <c r="BQ76" s="386"/>
      <c r="BR76" s="386"/>
      <c r="BS76" s="386"/>
      <c r="BT76" s="393"/>
      <c r="BU76" s="363">
        <f>(BS76+BG76)/BU$5</f>
        <v>1.16</v>
      </c>
      <c r="BV76" s="302" t="s">
        <v>1300</v>
      </c>
      <c r="BW76" s="302" t="s">
        <v>1303</v>
      </c>
      <c r="BX76" s="386"/>
      <c r="BY76" s="386"/>
      <c r="BZ76" s="386"/>
      <c r="CA76" s="386"/>
      <c r="CB76" s="386"/>
      <c r="CC76" s="386"/>
      <c r="CD76" s="386"/>
      <c r="CE76" s="386"/>
      <c r="CF76" s="386"/>
      <c r="CG76" s="386"/>
      <c r="CH76" s="79">
        <f>CF76*CF$5+CD76*CD$5+CB76*CB$5+BZ76*BZ$5+BX76*BX$5</f>
        <v>0</v>
      </c>
      <c r="CI76" s="220">
        <f>CH76/CH$5</f>
        <v>0</v>
      </c>
      <c r="CJ76" s="79"/>
      <c r="CK76" s="386"/>
      <c r="CL76" s="386"/>
      <c r="CM76" s="386"/>
      <c r="CN76" s="386"/>
      <c r="CO76" s="386"/>
      <c r="CP76" s="386"/>
      <c r="CQ76" s="145"/>
      <c r="CR76" s="145"/>
      <c r="CS76" s="145"/>
      <c r="CT76" s="145"/>
      <c r="CU76" s="145"/>
      <c r="CV76" s="145"/>
      <c r="CW76" s="145"/>
      <c r="CX76" s="145"/>
      <c r="CY76" s="145"/>
      <c r="CZ76" s="80">
        <f>CX76*CX$5+CV76*CV$5+CT76*CT$5+CR76*CR$5+CP76*CP$5+CN76*CN$5+CL76*CL$5+CJ76*CJ$5</f>
        <v>0</v>
      </c>
      <c r="DA76" s="221">
        <f>CZ76/CZ$5</f>
        <v>0</v>
      </c>
      <c r="DB76" s="221">
        <f>(CZ76+CH76)/DB$5</f>
        <v>0</v>
      </c>
      <c r="DC76" s="221">
        <f>(CZ76+CH76+BS76+BG76+AL76+V76)/DC$5</f>
        <v>2.238095238095238</v>
      </c>
      <c r="DD76" s="145"/>
      <c r="DE76" s="145"/>
      <c r="DF76" s="145"/>
      <c r="DG76" s="145"/>
      <c r="DH76" s="145"/>
      <c r="DI76" s="145"/>
      <c r="DJ76" s="145"/>
      <c r="DK76" s="145"/>
      <c r="DL76" s="145"/>
    </row>
  </sheetData>
  <mergeCells count="16">
    <mergeCell ref="AQ2:BT2"/>
    <mergeCell ref="BC3:BD4"/>
    <mergeCell ref="BE3:BF4"/>
    <mergeCell ref="AU3:AV4"/>
    <mergeCell ref="AW3:AX4"/>
    <mergeCell ref="AY3:AZ4"/>
    <mergeCell ref="BA3:BB4"/>
    <mergeCell ref="AQ3:AR4"/>
    <mergeCell ref="AS3:AT4"/>
    <mergeCell ref="A1:G1"/>
    <mergeCell ref="A2:G2"/>
    <mergeCell ref="A3:A5"/>
    <mergeCell ref="B3:C5"/>
    <mergeCell ref="D3:D5"/>
    <mergeCell ref="E3:E5"/>
    <mergeCell ref="F3:G5"/>
  </mergeCells>
  <conditionalFormatting sqref="DK76 DF76 DH76:DI76 BH76:BI76 BK76 BM76 BO76 BQ76 BZ76 CP76 CB76 CD76 CF76 CL76 CN76 CR76 CT76 CV76 CX76 DK6:DK61 DF6:DF61 DH6:DI61 BH66:BH69 BH62 BH30:BH58 BI30:BI61 BH70:BI70 BH74:BI74 AQ62 AQ76 AS62 AS76 AU62 AU76 AW62 AW76 AY62 AY76 BA62 BA76 BE62 BE76 AQ66:AQ70 AQ74 AS66:AS70 AS74 AU66:AU70 AU74 AW66:AW70 AW74 AY66:AY70 AY74 BA66:BA70 BA74 BE66:BE70 BE74 BK70 BK74 BM70 BM74 BO70 BO74 BQ70 BQ74 BZ70 BZ74 CP70 CP74 BT74:BX74 W30:X62 W76:X76 W70:X70 W74:X74 AB30:AB62 AB76 AB70 AB74 AD30:AD62 AD76 AD70 AD74 AF30:AF62 AF76 AF70 AF74 AH30:AH62 AH76 AH70 AH74 AJ30:AJ62 AJ76 AJ70 AJ74 Z30:Z62 Z76 Z70 Z74 AM30:AN62 AM76:AN76 AM70:AN70 AM74:AN74 CZ6:DC62 CZ76:DD76 CN70 BW62 BW30:BX61 BT30:BV62 BT76:BX76 BT70:BX70 CB70 CD70 CI70:CJ70 CF70 CL70 BH6:BI29 AQ6:AQ58 AS6:AS58 AU6:AU58 AW6:AW58 AY6:AY58 BA6:BA58 BE6:BE58 BK6:BK61 BM6:BM61 BO6:BO61 BQ6:BQ61 CI6:CJ62 CI76:CJ76 BZ6:BZ61 CP6:CP61 W6:X28 AB6:AB28 AD6:AD28 AF6:AF28 AH6:AH28 AJ6:AJ28 Z6:Z28 AM6:AN28 CN6:CN61 BT6:BX29 CB6:CB61 CD6:CD61 N1:N62 N64:N71 CF6:CF61 CL6:CL61 CR6:CR61 CT6:CT61 CX6:CX61 CV6:CV61 CR74:DK74 CR70:DK70 DD6:DD61 N73:N65536">
    <cfRule type="cellIs" priority="1" dxfId="0" operator="lessThan" stopIfTrue="1">
      <formula>5</formula>
    </cfRule>
  </conditionalFormatting>
  <conditionalFormatting sqref="DJ6:DJ62 DJ76 DE6:DE62 DE76 DG6:DG62 DG76 CS6:CS62 CS76 CU6:CU62 CU76 CW6:CW62 CW76 CY6:CY62 CY76">
    <cfRule type="cellIs" priority="2" dxfId="1" operator="lessThan" stopIfTrue="1">
      <formula>5</formula>
    </cfRule>
  </conditionalFormatting>
  <printOptions/>
  <pageMargins left="0.24" right="0.16" top="0.25" bottom="0.15" header="0.31" footer="0.1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L72"/>
  <sheetViews>
    <sheetView zoomScale="120" zoomScaleNormal="120" workbookViewId="0" topLeftCell="A1">
      <pane xSplit="7" ySplit="5" topLeftCell="CQ6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Y41" sqref="CY41"/>
    </sheetView>
  </sheetViews>
  <sheetFormatPr defaultColWidth="9.140625" defaultRowHeight="12.75"/>
  <cols>
    <col min="1" max="1" width="4.7109375" style="26" customWidth="1"/>
    <col min="2" max="2" width="17.7109375" style="52" customWidth="1"/>
    <col min="3" max="3" width="8.00390625" style="52" customWidth="1"/>
    <col min="4" max="4" width="13.00390625" style="26" customWidth="1"/>
    <col min="5" max="5" width="5.57421875" style="26" hidden="1" customWidth="1"/>
    <col min="6" max="6" width="13.57421875" style="52" hidden="1" customWidth="1"/>
    <col min="7" max="7" width="12.7109375" style="50" hidden="1" customWidth="1"/>
    <col min="8" max="17" width="4.140625" style="52" customWidth="1"/>
    <col min="18" max="18" width="4.7109375" style="52" customWidth="1"/>
    <col min="19" max="19" width="5.7109375" style="52" customWidth="1"/>
    <col min="20" max="33" width="3.8515625" style="52" customWidth="1"/>
    <col min="34" max="34" width="4.7109375" style="52" customWidth="1"/>
    <col min="35" max="35" width="5.140625" style="164" customWidth="1"/>
    <col min="36" max="36" width="5.28125" style="52" customWidth="1"/>
    <col min="37" max="38" width="7.7109375" style="52" customWidth="1"/>
    <col min="39" max="54" width="3.8515625" style="52" customWidth="1"/>
    <col min="55" max="55" width="6.28125" style="52" customWidth="1"/>
    <col min="56" max="56" width="5.7109375" style="52" customWidth="1"/>
    <col min="57" max="66" width="3.8515625" style="52" customWidth="1"/>
    <col min="67" max="67" width="4.7109375" style="52" customWidth="1"/>
    <col min="68" max="68" width="4.28125" style="133" customWidth="1"/>
    <col min="69" max="70" width="5.421875" style="52" customWidth="1"/>
    <col min="71" max="71" width="8.8515625" style="52" customWidth="1"/>
    <col min="72" max="72" width="4.7109375" style="352" customWidth="1"/>
    <col min="73" max="73" width="3.7109375" style="52" customWidth="1"/>
    <col min="74" max="74" width="4.00390625" style="352" customWidth="1"/>
    <col min="75" max="75" width="4.00390625" style="52" customWidth="1"/>
    <col min="76" max="81" width="4.28125" style="52" customWidth="1"/>
    <col min="82" max="82" width="5.140625" style="52" customWidth="1"/>
    <col min="83" max="99" width="4.28125" style="52" customWidth="1"/>
    <col min="100" max="100" width="5.00390625" style="52" customWidth="1"/>
    <col min="101" max="101" width="4.28125" style="52" customWidth="1"/>
    <col min="102" max="102" width="6.57421875" style="52" customWidth="1"/>
    <col min="103" max="103" width="6.00390625" style="52" customWidth="1"/>
    <col min="104" max="107" width="4.28125" style="52" customWidth="1"/>
    <col min="108" max="108" width="8.28125" style="52" customWidth="1"/>
    <col min="109" max="109" width="5.57421875" style="52" customWidth="1"/>
    <col min="110" max="111" width="4.28125" style="52" customWidth="1"/>
    <col min="112" max="112" width="4.7109375" style="52" customWidth="1"/>
    <col min="113" max="16384" width="9.140625" style="52" customWidth="1"/>
  </cols>
  <sheetData>
    <row r="1" spans="1:7" ht="17.25">
      <c r="A1" s="456" t="s">
        <v>1242</v>
      </c>
      <c r="B1" s="456"/>
      <c r="C1" s="456"/>
      <c r="D1" s="456"/>
      <c r="E1" s="456"/>
      <c r="F1" s="456"/>
      <c r="G1" s="456"/>
    </row>
    <row r="2" spans="1:67" ht="15.75" customHeight="1">
      <c r="A2" s="457" t="s">
        <v>1241</v>
      </c>
      <c r="B2" s="457"/>
      <c r="C2" s="457"/>
      <c r="D2" s="457"/>
      <c r="E2" s="457"/>
      <c r="F2" s="457"/>
      <c r="G2" s="457"/>
      <c r="H2" s="24"/>
      <c r="I2" s="24"/>
      <c r="AM2" s="456" t="s">
        <v>1371</v>
      </c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</row>
    <row r="3" spans="1:112" ht="15.75" customHeight="1">
      <c r="A3" s="473" t="s">
        <v>126</v>
      </c>
      <c r="B3" s="473" t="s">
        <v>127</v>
      </c>
      <c r="C3" s="473"/>
      <c r="D3" s="473" t="s">
        <v>854</v>
      </c>
      <c r="E3" s="473" t="s">
        <v>168</v>
      </c>
      <c r="F3" s="473" t="s">
        <v>129</v>
      </c>
      <c r="G3" s="473"/>
      <c r="H3" s="112" t="s">
        <v>1224</v>
      </c>
      <c r="I3" s="113"/>
      <c r="J3" s="114" t="s">
        <v>1227</v>
      </c>
      <c r="K3" s="113"/>
      <c r="L3" s="114" t="s">
        <v>1218</v>
      </c>
      <c r="M3" s="113"/>
      <c r="N3" s="114" t="s">
        <v>1228</v>
      </c>
      <c r="O3" s="113"/>
      <c r="P3" s="114" t="s">
        <v>1237</v>
      </c>
      <c r="Q3" s="113"/>
      <c r="R3" s="119" t="s">
        <v>1232</v>
      </c>
      <c r="S3" s="119" t="s">
        <v>1234</v>
      </c>
      <c r="T3" s="114" t="s">
        <v>1260</v>
      </c>
      <c r="U3" s="113"/>
      <c r="V3" s="114" t="s">
        <v>1262</v>
      </c>
      <c r="W3" s="113"/>
      <c r="X3" s="114" t="s">
        <v>1264</v>
      </c>
      <c r="Y3" s="113"/>
      <c r="Z3" s="114" t="s">
        <v>1266</v>
      </c>
      <c r="AA3" s="113"/>
      <c r="AB3" s="114" t="s">
        <v>1268</v>
      </c>
      <c r="AC3" s="113"/>
      <c r="AD3" s="114" t="s">
        <v>1270</v>
      </c>
      <c r="AE3" s="113"/>
      <c r="AF3" s="114" t="s">
        <v>1236</v>
      </c>
      <c r="AG3" s="114"/>
      <c r="AH3" s="119" t="s">
        <v>1232</v>
      </c>
      <c r="AI3" s="165" t="s">
        <v>1234</v>
      </c>
      <c r="AJ3" s="119" t="s">
        <v>1234</v>
      </c>
      <c r="AK3" s="185" t="s">
        <v>1293</v>
      </c>
      <c r="AL3" s="186" t="s">
        <v>1294</v>
      </c>
      <c r="AM3" s="480" t="s">
        <v>1317</v>
      </c>
      <c r="AN3" s="481"/>
      <c r="AO3" s="476" t="s">
        <v>1311</v>
      </c>
      <c r="AP3" s="477"/>
      <c r="AQ3" s="476" t="s">
        <v>1312</v>
      </c>
      <c r="AR3" s="477"/>
      <c r="AS3" s="476" t="s">
        <v>1313</v>
      </c>
      <c r="AT3" s="477"/>
      <c r="AU3" s="476" t="s">
        <v>1314</v>
      </c>
      <c r="AV3" s="477"/>
      <c r="AW3" s="476" t="s">
        <v>1315</v>
      </c>
      <c r="AX3" s="477"/>
      <c r="AY3" s="476" t="s">
        <v>1236</v>
      </c>
      <c r="AZ3" s="477"/>
      <c r="BA3" s="476" t="s">
        <v>1316</v>
      </c>
      <c r="BB3" s="477"/>
      <c r="BC3" s="204" t="s">
        <v>1279</v>
      </c>
      <c r="BD3" s="205" t="s">
        <v>1234</v>
      </c>
      <c r="BE3" s="312" t="s">
        <v>1326</v>
      </c>
      <c r="BF3" s="186"/>
      <c r="BG3" s="312" t="s">
        <v>1334</v>
      </c>
      <c r="BH3" s="186"/>
      <c r="BI3" s="312" t="s">
        <v>1335</v>
      </c>
      <c r="BJ3" s="186"/>
      <c r="BK3" s="312" t="s">
        <v>1336</v>
      </c>
      <c r="BL3" s="186"/>
      <c r="BM3" s="312" t="s">
        <v>1338</v>
      </c>
      <c r="BN3" s="186"/>
      <c r="BO3" s="186" t="s">
        <v>1279</v>
      </c>
      <c r="BP3" s="317" t="s">
        <v>1234</v>
      </c>
      <c r="BQ3" s="337" t="s">
        <v>1234</v>
      </c>
      <c r="BR3" s="317" t="s">
        <v>1361</v>
      </c>
      <c r="BS3" s="317" t="s">
        <v>1363</v>
      </c>
      <c r="BT3" s="396" t="s">
        <v>1336</v>
      </c>
      <c r="BU3" s="317"/>
      <c r="BV3" s="312" t="s">
        <v>1383</v>
      </c>
      <c r="BW3" s="186"/>
      <c r="BX3" s="186" t="s">
        <v>1336</v>
      </c>
      <c r="BY3" s="186"/>
      <c r="BZ3" s="186" t="s">
        <v>1336</v>
      </c>
      <c r="CA3" s="186"/>
      <c r="CB3" s="186" t="s">
        <v>1387</v>
      </c>
      <c r="CC3" s="186"/>
      <c r="CD3" s="186" t="s">
        <v>1279</v>
      </c>
      <c r="CE3" s="395" t="s">
        <v>1234</v>
      </c>
      <c r="CF3" s="312" t="s">
        <v>1336</v>
      </c>
      <c r="CG3" s="312"/>
      <c r="CH3" s="312" t="s">
        <v>1336</v>
      </c>
      <c r="CI3" s="312"/>
      <c r="CJ3" s="312" t="s">
        <v>1391</v>
      </c>
      <c r="CK3" s="312"/>
      <c r="CL3" s="312" t="s">
        <v>1393</v>
      </c>
      <c r="CM3" s="373"/>
      <c r="CN3" s="374" t="s">
        <v>1394</v>
      </c>
      <c r="CO3" s="375"/>
      <c r="CP3" s="426" t="s">
        <v>1415</v>
      </c>
      <c r="CQ3" s="195"/>
      <c r="CR3" s="113" t="s">
        <v>1418</v>
      </c>
      <c r="CS3" s="113"/>
      <c r="CT3" s="113" t="s">
        <v>1417</v>
      </c>
      <c r="CU3" s="113"/>
      <c r="CV3" s="113" t="s">
        <v>1279</v>
      </c>
      <c r="CW3" s="113" t="s">
        <v>1234</v>
      </c>
      <c r="CX3" s="433" t="s">
        <v>1234</v>
      </c>
      <c r="CY3" s="433" t="s">
        <v>1234</v>
      </c>
      <c r="CZ3" s="433" t="s">
        <v>1424</v>
      </c>
      <c r="DA3" s="433"/>
      <c r="DB3" s="433" t="s">
        <v>1425</v>
      </c>
      <c r="DC3" s="433"/>
      <c r="DD3" s="433" t="s">
        <v>1426</v>
      </c>
      <c r="DE3" s="434" t="s">
        <v>1435</v>
      </c>
      <c r="DF3" s="434" t="s">
        <v>1433</v>
      </c>
      <c r="DG3" s="435"/>
      <c r="DH3" s="113"/>
    </row>
    <row r="4" spans="1:112" ht="14.25" customHeight="1">
      <c r="A4" s="474"/>
      <c r="B4" s="474"/>
      <c r="C4" s="474"/>
      <c r="D4" s="474"/>
      <c r="E4" s="474"/>
      <c r="F4" s="474"/>
      <c r="G4" s="474"/>
      <c r="H4" s="115" t="s">
        <v>1225</v>
      </c>
      <c r="I4" s="116"/>
      <c r="J4" s="117"/>
      <c r="K4" s="116"/>
      <c r="L4" s="117" t="s">
        <v>1222</v>
      </c>
      <c r="M4" s="116"/>
      <c r="N4" s="117"/>
      <c r="O4" s="116"/>
      <c r="P4" s="117"/>
      <c r="Q4" s="116"/>
      <c r="R4" s="120" t="s">
        <v>1233</v>
      </c>
      <c r="S4" s="120" t="s">
        <v>1235</v>
      </c>
      <c r="T4" s="117" t="s">
        <v>1261</v>
      </c>
      <c r="U4" s="116"/>
      <c r="V4" s="117"/>
      <c r="W4" s="116"/>
      <c r="X4" s="117" t="s">
        <v>1260</v>
      </c>
      <c r="Y4" s="116"/>
      <c r="Z4" s="117"/>
      <c r="AA4" s="116"/>
      <c r="AB4" s="117"/>
      <c r="AC4" s="116"/>
      <c r="AD4" s="117" t="s">
        <v>1269</v>
      </c>
      <c r="AE4" s="116"/>
      <c r="AF4" s="117"/>
      <c r="AG4" s="117"/>
      <c r="AH4" s="120" t="s">
        <v>1287</v>
      </c>
      <c r="AI4" s="166" t="s">
        <v>1280</v>
      </c>
      <c r="AJ4" s="120" t="s">
        <v>1282</v>
      </c>
      <c r="AK4" s="187" t="s">
        <v>1295</v>
      </c>
      <c r="AL4" s="187" t="s">
        <v>1296</v>
      </c>
      <c r="AM4" s="448"/>
      <c r="AN4" s="449"/>
      <c r="AO4" s="478"/>
      <c r="AP4" s="479"/>
      <c r="AQ4" s="478"/>
      <c r="AR4" s="479"/>
      <c r="AS4" s="478"/>
      <c r="AT4" s="479"/>
      <c r="AU4" s="478"/>
      <c r="AV4" s="479"/>
      <c r="AW4" s="478"/>
      <c r="AX4" s="479"/>
      <c r="AY4" s="478"/>
      <c r="AZ4" s="479"/>
      <c r="BA4" s="478"/>
      <c r="BB4" s="479"/>
      <c r="BC4" s="206" t="s">
        <v>1233</v>
      </c>
      <c r="BD4" s="207" t="s">
        <v>1318</v>
      </c>
      <c r="BE4" s="313"/>
      <c r="BF4" s="196"/>
      <c r="BG4" s="313"/>
      <c r="BH4" s="196"/>
      <c r="BI4" s="313"/>
      <c r="BJ4" s="196"/>
      <c r="BK4" s="314" t="s">
        <v>1337</v>
      </c>
      <c r="BL4" s="196"/>
      <c r="BM4" s="314" t="s">
        <v>1339</v>
      </c>
      <c r="BN4" s="196"/>
      <c r="BO4" s="187" t="s">
        <v>1233</v>
      </c>
      <c r="BP4" s="318" t="s">
        <v>1340</v>
      </c>
      <c r="BQ4" s="252" t="s">
        <v>1359</v>
      </c>
      <c r="BR4" s="120" t="s">
        <v>1362</v>
      </c>
      <c r="BS4" s="120" t="s">
        <v>1364</v>
      </c>
      <c r="BT4" s="397" t="s">
        <v>1382</v>
      </c>
      <c r="BU4" s="120"/>
      <c r="BV4" s="376" t="s">
        <v>1384</v>
      </c>
      <c r="BW4" s="187"/>
      <c r="BX4" s="187" t="s">
        <v>1385</v>
      </c>
      <c r="BY4" s="187"/>
      <c r="BZ4" s="187" t="s">
        <v>1386</v>
      </c>
      <c r="CA4" s="187"/>
      <c r="CB4" s="187" t="s">
        <v>1388</v>
      </c>
      <c r="CC4" s="187"/>
      <c r="CD4" s="187" t="s">
        <v>1233</v>
      </c>
      <c r="CE4" s="399" t="s">
        <v>1402</v>
      </c>
      <c r="CF4" s="376" t="s">
        <v>1389</v>
      </c>
      <c r="CG4" s="376"/>
      <c r="CH4" s="376" t="s">
        <v>1390</v>
      </c>
      <c r="CI4" s="376"/>
      <c r="CJ4" s="376" t="s">
        <v>1392</v>
      </c>
      <c r="CK4" s="376"/>
      <c r="CL4" s="376" t="s">
        <v>1316</v>
      </c>
      <c r="CM4" s="377"/>
      <c r="CN4" s="378" t="s">
        <v>1384</v>
      </c>
      <c r="CO4" s="379"/>
      <c r="CP4" s="427" t="s">
        <v>1416</v>
      </c>
      <c r="CQ4" s="196"/>
      <c r="CR4" s="116" t="s">
        <v>1419</v>
      </c>
      <c r="CS4" s="116"/>
      <c r="CT4" s="116"/>
      <c r="CU4" s="116"/>
      <c r="CV4" s="116" t="s">
        <v>1233</v>
      </c>
      <c r="CW4" s="116" t="s">
        <v>1420</v>
      </c>
      <c r="CX4" s="436" t="s">
        <v>1428</v>
      </c>
      <c r="CY4" s="436" t="s">
        <v>1429</v>
      </c>
      <c r="CZ4" s="436" t="s">
        <v>1430</v>
      </c>
      <c r="DA4" s="436"/>
      <c r="DB4" s="436" t="s">
        <v>1430</v>
      </c>
      <c r="DC4" s="436"/>
      <c r="DD4" s="436" t="s">
        <v>1431</v>
      </c>
      <c r="DE4" s="437" t="s">
        <v>1432</v>
      </c>
      <c r="DF4" s="437" t="s">
        <v>1434</v>
      </c>
      <c r="DG4" s="438"/>
      <c r="DH4" s="116"/>
    </row>
    <row r="5" spans="1:112" ht="15.75" customHeight="1">
      <c r="A5" s="475"/>
      <c r="B5" s="475"/>
      <c r="C5" s="475"/>
      <c r="D5" s="475"/>
      <c r="E5" s="475"/>
      <c r="F5" s="475"/>
      <c r="G5" s="475"/>
      <c r="H5" s="115">
        <v>5</v>
      </c>
      <c r="I5" s="116"/>
      <c r="J5" s="117">
        <v>7</v>
      </c>
      <c r="K5" s="116"/>
      <c r="L5" s="117">
        <v>4</v>
      </c>
      <c r="M5" s="116"/>
      <c r="N5" s="117">
        <v>5</v>
      </c>
      <c r="O5" s="116"/>
      <c r="P5" s="117">
        <v>5</v>
      </c>
      <c r="Q5" s="116"/>
      <c r="R5" s="120">
        <f>SUM(H5:Q5)</f>
        <v>26</v>
      </c>
      <c r="S5" s="120"/>
      <c r="T5" s="117">
        <v>3</v>
      </c>
      <c r="U5" s="116"/>
      <c r="V5" s="117">
        <v>3</v>
      </c>
      <c r="W5" s="116"/>
      <c r="X5" s="117">
        <v>4</v>
      </c>
      <c r="Y5" s="116"/>
      <c r="Z5" s="117">
        <v>5</v>
      </c>
      <c r="AA5" s="116"/>
      <c r="AB5" s="117">
        <v>3</v>
      </c>
      <c r="AC5" s="116"/>
      <c r="AD5" s="117">
        <v>4</v>
      </c>
      <c r="AE5" s="116"/>
      <c r="AF5" s="117">
        <v>3</v>
      </c>
      <c r="AG5" s="117"/>
      <c r="AH5" s="120">
        <f>SUM(T5:AG5)</f>
        <v>25</v>
      </c>
      <c r="AI5" s="166"/>
      <c r="AJ5" s="120">
        <f>AH5+R5</f>
        <v>51</v>
      </c>
      <c r="AK5" s="116"/>
      <c r="AL5" s="116"/>
      <c r="AM5" s="116">
        <v>5</v>
      </c>
      <c r="AN5" s="116"/>
      <c r="AO5" s="116">
        <v>3</v>
      </c>
      <c r="AP5" s="116"/>
      <c r="AQ5" s="116">
        <v>3</v>
      </c>
      <c r="AR5" s="116"/>
      <c r="AS5" s="116">
        <v>4</v>
      </c>
      <c r="AT5" s="116"/>
      <c r="AU5" s="116">
        <v>3</v>
      </c>
      <c r="AV5" s="116"/>
      <c r="AW5" s="116">
        <v>3</v>
      </c>
      <c r="AX5" s="116"/>
      <c r="AY5" s="116">
        <v>3</v>
      </c>
      <c r="AZ5" s="116"/>
      <c r="BA5" s="116">
        <v>4</v>
      </c>
      <c r="BB5" s="116"/>
      <c r="BC5" s="116">
        <f>SUM(AM5:BB5)</f>
        <v>28</v>
      </c>
      <c r="BD5" s="116"/>
      <c r="BE5" s="117">
        <v>3</v>
      </c>
      <c r="BF5" s="117"/>
      <c r="BG5" s="117">
        <v>4</v>
      </c>
      <c r="BH5" s="117"/>
      <c r="BI5" s="117">
        <v>4</v>
      </c>
      <c r="BJ5" s="117"/>
      <c r="BK5" s="117">
        <v>6</v>
      </c>
      <c r="BL5" s="117"/>
      <c r="BM5" s="117">
        <v>5</v>
      </c>
      <c r="BN5" s="117"/>
      <c r="BO5" s="117"/>
      <c r="BP5" s="319">
        <f>SUM(BE5:BO5)</f>
        <v>22</v>
      </c>
      <c r="BQ5" s="117">
        <f>BP5+BC5</f>
        <v>50</v>
      </c>
      <c r="BR5" s="117"/>
      <c r="BS5" s="117"/>
      <c r="BT5" s="398">
        <v>6</v>
      </c>
      <c r="BU5" s="117"/>
      <c r="BV5" s="353">
        <v>3</v>
      </c>
      <c r="BW5" s="116"/>
      <c r="BX5" s="116">
        <v>5</v>
      </c>
      <c r="BY5" s="116"/>
      <c r="BZ5" s="116">
        <v>3</v>
      </c>
      <c r="CA5" s="116"/>
      <c r="CB5" s="116">
        <v>4</v>
      </c>
      <c r="CC5" s="116"/>
      <c r="CD5" s="353">
        <f>SUM(BT5:CC5)</f>
        <v>21</v>
      </c>
      <c r="CE5" s="116"/>
      <c r="CF5" s="116">
        <v>4</v>
      </c>
      <c r="CG5" s="116"/>
      <c r="CH5" s="116">
        <v>3</v>
      </c>
      <c r="CI5" s="116"/>
      <c r="CJ5" s="116">
        <v>4</v>
      </c>
      <c r="CK5" s="116"/>
      <c r="CL5" s="116">
        <v>5</v>
      </c>
      <c r="CM5" s="116"/>
      <c r="CN5" s="116">
        <v>3</v>
      </c>
      <c r="CO5" s="116"/>
      <c r="CP5" s="116">
        <v>5</v>
      </c>
      <c r="CQ5" s="116"/>
      <c r="CR5" s="116">
        <v>1</v>
      </c>
      <c r="CS5" s="116"/>
      <c r="CT5" s="116"/>
      <c r="CU5" s="116"/>
      <c r="CV5" s="116">
        <f>SUM(CF5:CU5)</f>
        <v>25</v>
      </c>
      <c r="CW5" s="116"/>
      <c r="CX5" s="353">
        <f>CV5+CD5</f>
        <v>46</v>
      </c>
      <c r="CY5" s="353">
        <f>CX5+BQ5+AJ5</f>
        <v>147</v>
      </c>
      <c r="CZ5" s="116"/>
      <c r="DA5" s="116"/>
      <c r="DB5" s="116"/>
      <c r="DC5" s="116"/>
      <c r="DD5" s="116"/>
      <c r="DE5" s="116"/>
      <c r="DF5" s="116"/>
      <c r="DG5" s="116"/>
      <c r="DH5" s="116"/>
    </row>
    <row r="6" spans="1:112" ht="16.5">
      <c r="A6" s="7">
        <v>1</v>
      </c>
      <c r="B6" s="17" t="s">
        <v>550</v>
      </c>
      <c r="C6" s="407" t="s">
        <v>693</v>
      </c>
      <c r="D6" s="28">
        <v>33683</v>
      </c>
      <c r="E6" s="7" t="s">
        <v>529</v>
      </c>
      <c r="F6" s="17" t="s">
        <v>420</v>
      </c>
      <c r="G6" s="12" t="s">
        <v>322</v>
      </c>
      <c r="H6" s="210">
        <v>5</v>
      </c>
      <c r="I6" s="210"/>
      <c r="J6" s="210">
        <v>6</v>
      </c>
      <c r="K6" s="210">
        <v>2</v>
      </c>
      <c r="L6" s="210">
        <v>5</v>
      </c>
      <c r="M6" s="210">
        <v>3</v>
      </c>
      <c r="N6" s="210">
        <v>5</v>
      </c>
      <c r="O6" s="210">
        <v>4</v>
      </c>
      <c r="P6" s="210">
        <v>6</v>
      </c>
      <c r="Q6" s="210"/>
      <c r="R6" s="210">
        <f aca="true" t="shared" si="0" ref="R6:R37">P6*P$5+N6*N$5+L6*L$5+J6*J$5+H6*H$5</f>
        <v>142</v>
      </c>
      <c r="S6" s="167">
        <f aca="true" t="shared" si="1" ref="S6:S37">R6/R$5</f>
        <v>5.461538461538462</v>
      </c>
      <c r="T6" s="210">
        <v>5</v>
      </c>
      <c r="U6" s="210"/>
      <c r="V6" s="210">
        <v>5</v>
      </c>
      <c r="W6" s="210"/>
      <c r="X6" s="210">
        <v>5</v>
      </c>
      <c r="Y6" s="210"/>
      <c r="Z6" s="210">
        <v>5</v>
      </c>
      <c r="AA6" s="210"/>
      <c r="AB6" s="210">
        <v>7</v>
      </c>
      <c r="AC6" s="210"/>
      <c r="AD6" s="210">
        <v>6</v>
      </c>
      <c r="AE6" s="210"/>
      <c r="AF6" s="210">
        <v>6</v>
      </c>
      <c r="AG6" s="210"/>
      <c r="AH6" s="210">
        <f aca="true" t="shared" si="2" ref="AH6:AH37">AF6*AF$5+AD6*AD$5+AB6*AB$5+Z6*Z$5+X6*X$5+V6*V$5+T6*T$5</f>
        <v>138</v>
      </c>
      <c r="AI6" s="167">
        <f aca="true" t="shared" si="3" ref="AI6:AI37">AH6/AH$5</f>
        <v>5.52</v>
      </c>
      <c r="AJ6" s="174">
        <f aca="true" t="shared" si="4" ref="AJ6:AJ37">(AH6+R6)/AJ$5</f>
        <v>5.490196078431373</v>
      </c>
      <c r="AK6" s="188" t="s">
        <v>1297</v>
      </c>
      <c r="AL6" s="188" t="s">
        <v>1298</v>
      </c>
      <c r="AM6" s="222">
        <v>7</v>
      </c>
      <c r="AN6" s="222"/>
      <c r="AO6" s="222">
        <v>6</v>
      </c>
      <c r="AP6" s="222"/>
      <c r="AQ6" s="222">
        <v>6</v>
      </c>
      <c r="AR6" s="222"/>
      <c r="AS6" s="222">
        <v>5</v>
      </c>
      <c r="AT6" s="222"/>
      <c r="AU6" s="222">
        <v>5</v>
      </c>
      <c r="AV6" s="222"/>
      <c r="AW6" s="222">
        <v>5</v>
      </c>
      <c r="AX6" s="222"/>
      <c r="AY6" s="222">
        <v>6</v>
      </c>
      <c r="AZ6" s="222"/>
      <c r="BA6" s="222">
        <v>6</v>
      </c>
      <c r="BB6" s="222"/>
      <c r="BC6" s="222">
        <f aca="true" t="shared" si="5" ref="BC6:BC37">BA6*BA$5+AY6*AY$5+AW6*AW$5+AU6*AU$5+AS6*AS$5+AQ6*AQ$5+AO6*AO$5+AM6*AM$5</f>
        <v>163</v>
      </c>
      <c r="BD6" s="224">
        <f aca="true" t="shared" si="6" ref="BD6:BD37">BC6/BC$5</f>
        <v>5.821428571428571</v>
      </c>
      <c r="BE6" s="222">
        <v>6</v>
      </c>
      <c r="BF6" s="222">
        <v>4</v>
      </c>
      <c r="BG6" s="222">
        <v>5</v>
      </c>
      <c r="BH6" s="222">
        <v>4</v>
      </c>
      <c r="BI6" s="222">
        <v>6</v>
      </c>
      <c r="BJ6" s="222">
        <v>4</v>
      </c>
      <c r="BK6" s="222">
        <v>6</v>
      </c>
      <c r="BL6" s="222">
        <v>3</v>
      </c>
      <c r="BM6" s="222">
        <v>5</v>
      </c>
      <c r="BN6" s="222"/>
      <c r="BO6" s="222">
        <f aca="true" t="shared" si="7" ref="BO6:BO37">BM6*BM$5+BK6*BK$5+BI6*BI$5+BG6*BG$5+BE6*BE$5</f>
        <v>123</v>
      </c>
      <c r="BP6" s="224">
        <f aca="true" t="shared" si="8" ref="BP6:BP37">BO6/BP$5</f>
        <v>5.590909090909091</v>
      </c>
      <c r="BQ6" s="224">
        <f aca="true" t="shared" si="9" ref="BQ6:BQ37">(BO6+BC6)/BQ$5</f>
        <v>5.72</v>
      </c>
      <c r="BR6" s="224" t="s">
        <v>1297</v>
      </c>
      <c r="BS6" s="188" t="s">
        <v>1298</v>
      </c>
      <c r="BT6" s="222">
        <v>5</v>
      </c>
      <c r="BU6" s="222"/>
      <c r="BV6" s="222">
        <v>6</v>
      </c>
      <c r="BW6" s="222">
        <v>4</v>
      </c>
      <c r="BX6" s="222">
        <v>5</v>
      </c>
      <c r="BY6" s="222"/>
      <c r="BZ6" s="222">
        <v>5</v>
      </c>
      <c r="CA6" s="222">
        <v>4</v>
      </c>
      <c r="CB6" s="222">
        <v>6</v>
      </c>
      <c r="CC6" s="222">
        <v>3</v>
      </c>
      <c r="CD6" s="222">
        <f aca="true" t="shared" si="10" ref="CD6:CD37">CB6*CB$5+BZ6*BZ$5+BX6*BX$5+BV6*BV$5+BT6*BT$5</f>
        <v>112</v>
      </c>
      <c r="CE6" s="188">
        <f aca="true" t="shared" si="11" ref="CE6:CE37">CD6/CD$5</f>
        <v>5.333333333333333</v>
      </c>
      <c r="CF6" s="222">
        <v>7</v>
      </c>
      <c r="CG6" s="188">
        <v>4</v>
      </c>
      <c r="CH6" s="222">
        <v>5</v>
      </c>
      <c r="CI6" s="188"/>
      <c r="CJ6" s="222">
        <v>6</v>
      </c>
      <c r="CK6" s="188"/>
      <c r="CL6" s="222">
        <v>6</v>
      </c>
      <c r="CM6" s="188"/>
      <c r="CN6" s="222">
        <v>6</v>
      </c>
      <c r="CO6" s="188"/>
      <c r="CP6" s="188">
        <v>7</v>
      </c>
      <c r="CQ6" s="188">
        <v>4</v>
      </c>
      <c r="CR6" s="188">
        <v>8</v>
      </c>
      <c r="CS6" s="174"/>
      <c r="CT6" s="188"/>
      <c r="CU6" s="174"/>
      <c r="CV6" s="428">
        <f>CT6*CT$5+CR6*CR$5+CP6*CP$5+CN6*CN$5+CL6*CL$5+CJ6*CJ$5+CH6*CH$5+CF6*CF$5</f>
        <v>158</v>
      </c>
      <c r="CW6" s="224">
        <f>CV6/CV$5</f>
        <v>6.32</v>
      </c>
      <c r="CX6" s="224">
        <f>(CV6+CD6)/CX$5</f>
        <v>5.869565217391305</v>
      </c>
      <c r="CY6" s="224">
        <f>(CV6+CD6+BO6+BC6+AH6+R6)/CY$5</f>
        <v>5.687074829931973</v>
      </c>
      <c r="CZ6" s="188"/>
      <c r="DA6" s="174"/>
      <c r="DB6" s="188"/>
      <c r="DC6" s="174"/>
      <c r="DD6" s="188"/>
      <c r="DE6" s="188"/>
      <c r="DF6" s="174"/>
      <c r="DG6" s="188"/>
      <c r="DH6" s="8"/>
    </row>
    <row r="7" spans="1:112" ht="15.75">
      <c r="A7" s="2">
        <v>2</v>
      </c>
      <c r="B7" s="19" t="s">
        <v>855</v>
      </c>
      <c r="C7" s="39" t="s">
        <v>170</v>
      </c>
      <c r="D7" s="29">
        <v>33812</v>
      </c>
      <c r="E7" s="2" t="s">
        <v>529</v>
      </c>
      <c r="F7" s="19" t="s">
        <v>420</v>
      </c>
      <c r="G7" s="14" t="s">
        <v>322</v>
      </c>
      <c r="H7" s="136">
        <v>6</v>
      </c>
      <c r="I7" s="136">
        <v>4</v>
      </c>
      <c r="J7" s="136">
        <v>7</v>
      </c>
      <c r="K7" s="136"/>
      <c r="L7" s="136">
        <v>8</v>
      </c>
      <c r="M7" s="136"/>
      <c r="N7" s="136">
        <v>7</v>
      </c>
      <c r="O7" s="136"/>
      <c r="P7" s="136">
        <v>6</v>
      </c>
      <c r="Q7" s="136"/>
      <c r="R7" s="136">
        <f t="shared" si="0"/>
        <v>176</v>
      </c>
      <c r="S7" s="171">
        <f t="shared" si="1"/>
        <v>6.769230769230769</v>
      </c>
      <c r="T7" s="136">
        <v>6</v>
      </c>
      <c r="U7" s="136"/>
      <c r="V7" s="136">
        <v>7</v>
      </c>
      <c r="W7" s="136"/>
      <c r="X7" s="136">
        <v>7</v>
      </c>
      <c r="Y7" s="136"/>
      <c r="Z7" s="136">
        <v>6</v>
      </c>
      <c r="AA7" s="136"/>
      <c r="AB7" s="136">
        <v>7</v>
      </c>
      <c r="AC7" s="136"/>
      <c r="AD7" s="136">
        <v>6</v>
      </c>
      <c r="AE7" s="136"/>
      <c r="AF7" s="136">
        <v>6</v>
      </c>
      <c r="AG7" s="136"/>
      <c r="AH7" s="136">
        <f t="shared" si="2"/>
        <v>160</v>
      </c>
      <c r="AI7" s="171">
        <f t="shared" si="3"/>
        <v>6.4</v>
      </c>
      <c r="AJ7" s="173">
        <f t="shared" si="4"/>
        <v>6.588235294117647</v>
      </c>
      <c r="AK7" s="189" t="s">
        <v>1299</v>
      </c>
      <c r="AL7" s="189" t="s">
        <v>1298</v>
      </c>
      <c r="AM7" s="223">
        <v>7</v>
      </c>
      <c r="AN7" s="223"/>
      <c r="AO7" s="223">
        <v>7</v>
      </c>
      <c r="AP7" s="223"/>
      <c r="AQ7" s="223">
        <v>7</v>
      </c>
      <c r="AR7" s="223"/>
      <c r="AS7" s="223">
        <v>6</v>
      </c>
      <c r="AT7" s="223"/>
      <c r="AU7" s="223">
        <v>6</v>
      </c>
      <c r="AV7" s="223"/>
      <c r="AW7" s="223">
        <v>7</v>
      </c>
      <c r="AX7" s="223"/>
      <c r="AY7" s="223">
        <v>6</v>
      </c>
      <c r="AZ7" s="223"/>
      <c r="BA7" s="223">
        <v>8</v>
      </c>
      <c r="BB7" s="223"/>
      <c r="BC7" s="223">
        <f t="shared" si="5"/>
        <v>190</v>
      </c>
      <c r="BD7" s="225">
        <f t="shared" si="6"/>
        <v>6.785714285714286</v>
      </c>
      <c r="BE7" s="223">
        <v>8</v>
      </c>
      <c r="BF7" s="223"/>
      <c r="BG7" s="223">
        <v>7</v>
      </c>
      <c r="BH7" s="223"/>
      <c r="BI7" s="223">
        <v>6</v>
      </c>
      <c r="BJ7" s="223">
        <v>4</v>
      </c>
      <c r="BK7" s="223">
        <v>6</v>
      </c>
      <c r="BL7" s="223"/>
      <c r="BM7" s="223">
        <v>6</v>
      </c>
      <c r="BN7" s="223"/>
      <c r="BO7" s="223">
        <f t="shared" si="7"/>
        <v>142</v>
      </c>
      <c r="BP7" s="225">
        <f t="shared" si="8"/>
        <v>6.454545454545454</v>
      </c>
      <c r="BQ7" s="225">
        <f t="shared" si="9"/>
        <v>6.64</v>
      </c>
      <c r="BR7" s="225" t="s">
        <v>1299</v>
      </c>
      <c r="BS7" s="189" t="s">
        <v>1298</v>
      </c>
      <c r="BT7" s="223">
        <v>8</v>
      </c>
      <c r="BU7" s="223"/>
      <c r="BV7" s="223">
        <v>6</v>
      </c>
      <c r="BW7" s="223"/>
      <c r="BX7" s="223">
        <v>7</v>
      </c>
      <c r="BY7" s="223"/>
      <c r="BZ7" s="223">
        <v>6</v>
      </c>
      <c r="CA7" s="223"/>
      <c r="CB7" s="223">
        <v>8</v>
      </c>
      <c r="CC7" s="223"/>
      <c r="CD7" s="223">
        <f t="shared" si="10"/>
        <v>151</v>
      </c>
      <c r="CE7" s="189">
        <f t="shared" si="11"/>
        <v>7.190476190476191</v>
      </c>
      <c r="CF7" s="222">
        <v>7</v>
      </c>
      <c r="CG7" s="189"/>
      <c r="CH7" s="223">
        <v>9</v>
      </c>
      <c r="CI7" s="189"/>
      <c r="CJ7" s="223">
        <v>8</v>
      </c>
      <c r="CK7" s="189"/>
      <c r="CL7" s="223">
        <v>8</v>
      </c>
      <c r="CM7" s="189"/>
      <c r="CN7" s="223">
        <v>7</v>
      </c>
      <c r="CO7" s="189"/>
      <c r="CP7" s="189">
        <v>8</v>
      </c>
      <c r="CQ7" s="189"/>
      <c r="CR7" s="189">
        <v>8</v>
      </c>
      <c r="CS7" s="173"/>
      <c r="CT7" s="189"/>
      <c r="CU7" s="173"/>
      <c r="CV7" s="429">
        <f aca="true" t="shared" si="12" ref="CV7:CV58">CT7*CT$5+CR7*CR$5+CP7*CP$5+CN7*CN$5+CL7*CL$5+CJ7*CJ$5+CH7*CH$5+CF7*CF$5</f>
        <v>196</v>
      </c>
      <c r="CW7" s="225">
        <f aca="true" t="shared" si="13" ref="CW7:CW58">CV7/CV$5</f>
        <v>7.84</v>
      </c>
      <c r="CX7" s="225">
        <f aca="true" t="shared" si="14" ref="CX7:CX58">(CV7+CD7)/CX$5</f>
        <v>7.543478260869565</v>
      </c>
      <c r="CY7" s="225">
        <f aca="true" t="shared" si="15" ref="CY7:CY58">(CV7+CD7+BO7+BC7+AH7+R7)/CY$5</f>
        <v>6.904761904761905</v>
      </c>
      <c r="CZ7" s="189"/>
      <c r="DA7" s="173"/>
      <c r="DB7" s="189"/>
      <c r="DC7" s="173"/>
      <c r="DD7" s="189"/>
      <c r="DE7" s="189"/>
      <c r="DF7" s="173"/>
      <c r="DG7" s="189"/>
      <c r="DH7" s="3"/>
    </row>
    <row r="8" spans="1:112" ht="15.75">
      <c r="A8" s="2">
        <v>3</v>
      </c>
      <c r="B8" s="19" t="s">
        <v>550</v>
      </c>
      <c r="C8" s="39" t="s">
        <v>856</v>
      </c>
      <c r="D8" s="29">
        <v>33849</v>
      </c>
      <c r="E8" s="2" t="s">
        <v>529</v>
      </c>
      <c r="F8" s="19" t="s">
        <v>420</v>
      </c>
      <c r="G8" s="14" t="s">
        <v>322</v>
      </c>
      <c r="H8" s="136">
        <v>5</v>
      </c>
      <c r="I8" s="136" t="s">
        <v>1289</v>
      </c>
      <c r="J8" s="136">
        <v>7</v>
      </c>
      <c r="K8" s="136"/>
      <c r="L8" s="136">
        <v>6</v>
      </c>
      <c r="M8" s="136"/>
      <c r="N8" s="136">
        <v>6</v>
      </c>
      <c r="O8" s="136"/>
      <c r="P8" s="136">
        <v>6</v>
      </c>
      <c r="Q8" s="136"/>
      <c r="R8" s="136">
        <f t="shared" si="0"/>
        <v>158</v>
      </c>
      <c r="S8" s="171">
        <f t="shared" si="1"/>
        <v>6.076923076923077</v>
      </c>
      <c r="T8" s="136">
        <v>6</v>
      </c>
      <c r="U8" s="136"/>
      <c r="V8" s="136">
        <v>6</v>
      </c>
      <c r="W8" s="136"/>
      <c r="X8" s="136">
        <v>8</v>
      </c>
      <c r="Y8" s="136"/>
      <c r="Z8" s="136">
        <v>7</v>
      </c>
      <c r="AA8" s="136"/>
      <c r="AB8" s="136">
        <v>5</v>
      </c>
      <c r="AC8" s="136"/>
      <c r="AD8" s="136">
        <v>6</v>
      </c>
      <c r="AE8" s="136"/>
      <c r="AF8" s="136">
        <v>5</v>
      </c>
      <c r="AG8" s="136"/>
      <c r="AH8" s="136">
        <f t="shared" si="2"/>
        <v>157</v>
      </c>
      <c r="AI8" s="171">
        <f t="shared" si="3"/>
        <v>6.28</v>
      </c>
      <c r="AJ8" s="173">
        <f t="shared" si="4"/>
        <v>6.176470588235294</v>
      </c>
      <c r="AK8" s="189" t="s">
        <v>1299</v>
      </c>
      <c r="AL8" s="189" t="s">
        <v>1298</v>
      </c>
      <c r="AM8" s="223">
        <v>7</v>
      </c>
      <c r="AN8" s="223"/>
      <c r="AO8" s="223">
        <v>7</v>
      </c>
      <c r="AP8" s="223"/>
      <c r="AQ8" s="223">
        <v>5</v>
      </c>
      <c r="AR8" s="223"/>
      <c r="AS8" s="223">
        <v>7</v>
      </c>
      <c r="AT8" s="223"/>
      <c r="AU8" s="223">
        <v>8</v>
      </c>
      <c r="AV8" s="223"/>
      <c r="AW8" s="223">
        <v>6</v>
      </c>
      <c r="AX8" s="223"/>
      <c r="AY8" s="223">
        <v>5</v>
      </c>
      <c r="AZ8" s="223"/>
      <c r="BA8" s="223">
        <v>8</v>
      </c>
      <c r="BB8" s="223"/>
      <c r="BC8" s="223">
        <f t="shared" si="5"/>
        <v>188</v>
      </c>
      <c r="BD8" s="225">
        <f t="shared" si="6"/>
        <v>6.714285714285714</v>
      </c>
      <c r="BE8" s="223">
        <v>7</v>
      </c>
      <c r="BF8" s="223"/>
      <c r="BG8" s="223">
        <v>7</v>
      </c>
      <c r="BH8" s="223"/>
      <c r="BI8" s="223">
        <v>5</v>
      </c>
      <c r="BJ8" s="223"/>
      <c r="BK8" s="223">
        <v>7</v>
      </c>
      <c r="BL8" s="223"/>
      <c r="BM8" s="223">
        <v>7</v>
      </c>
      <c r="BN8" s="223"/>
      <c r="BO8" s="223">
        <f t="shared" si="7"/>
        <v>146</v>
      </c>
      <c r="BP8" s="225">
        <f t="shared" si="8"/>
        <v>6.636363636363637</v>
      </c>
      <c r="BQ8" s="225">
        <f t="shared" si="9"/>
        <v>6.68</v>
      </c>
      <c r="BR8" s="225" t="s">
        <v>1299</v>
      </c>
      <c r="BS8" s="189" t="s">
        <v>1298</v>
      </c>
      <c r="BT8" s="223">
        <v>9</v>
      </c>
      <c r="BU8" s="223"/>
      <c r="BV8" s="223">
        <v>6</v>
      </c>
      <c r="BW8" s="223"/>
      <c r="BX8" s="223">
        <v>9</v>
      </c>
      <c r="BY8" s="223"/>
      <c r="BZ8" s="223">
        <v>6</v>
      </c>
      <c r="CA8" s="223"/>
      <c r="CB8" s="223">
        <v>7</v>
      </c>
      <c r="CC8" s="223"/>
      <c r="CD8" s="223">
        <f t="shared" si="10"/>
        <v>163</v>
      </c>
      <c r="CE8" s="189">
        <f t="shared" si="11"/>
        <v>7.761904761904762</v>
      </c>
      <c r="CF8" s="222">
        <v>9</v>
      </c>
      <c r="CG8" s="189"/>
      <c r="CH8" s="223">
        <v>7</v>
      </c>
      <c r="CI8" s="189"/>
      <c r="CJ8" s="223">
        <v>8</v>
      </c>
      <c r="CK8" s="189"/>
      <c r="CL8" s="223">
        <v>8</v>
      </c>
      <c r="CM8" s="189"/>
      <c r="CN8" s="223">
        <v>7</v>
      </c>
      <c r="CO8" s="189"/>
      <c r="CP8" s="189">
        <v>8</v>
      </c>
      <c r="CQ8" s="189"/>
      <c r="CR8" s="189">
        <v>8</v>
      </c>
      <c r="CS8" s="173"/>
      <c r="CT8" s="189"/>
      <c r="CU8" s="173"/>
      <c r="CV8" s="429">
        <f t="shared" si="12"/>
        <v>198</v>
      </c>
      <c r="CW8" s="225">
        <f t="shared" si="13"/>
        <v>7.92</v>
      </c>
      <c r="CX8" s="225">
        <f t="shared" si="14"/>
        <v>7.8478260869565215</v>
      </c>
      <c r="CY8" s="225">
        <f t="shared" si="15"/>
        <v>6.870748299319728</v>
      </c>
      <c r="CZ8" s="189"/>
      <c r="DA8" s="173"/>
      <c r="DB8" s="189"/>
      <c r="DC8" s="173"/>
      <c r="DD8" s="189"/>
      <c r="DE8" s="189"/>
      <c r="DF8" s="173"/>
      <c r="DG8" s="189"/>
      <c r="DH8" s="3"/>
    </row>
    <row r="9" spans="1:112" ht="15.75">
      <c r="A9" s="2">
        <v>4</v>
      </c>
      <c r="B9" s="19" t="s">
        <v>857</v>
      </c>
      <c r="C9" s="39" t="s">
        <v>858</v>
      </c>
      <c r="D9" s="29">
        <v>33842</v>
      </c>
      <c r="E9" s="2" t="s">
        <v>529</v>
      </c>
      <c r="F9" s="19" t="s">
        <v>420</v>
      </c>
      <c r="G9" s="14" t="s">
        <v>322</v>
      </c>
      <c r="H9" s="136">
        <v>5</v>
      </c>
      <c r="I9" s="136">
        <v>4</v>
      </c>
      <c r="J9" s="136">
        <v>5</v>
      </c>
      <c r="K9" s="136"/>
      <c r="L9" s="136">
        <v>6</v>
      </c>
      <c r="M9" s="136"/>
      <c r="N9" s="136">
        <v>6</v>
      </c>
      <c r="O9" s="136"/>
      <c r="P9" s="136">
        <v>6</v>
      </c>
      <c r="Q9" s="136"/>
      <c r="R9" s="136">
        <f t="shared" si="0"/>
        <v>144</v>
      </c>
      <c r="S9" s="171">
        <f t="shared" si="1"/>
        <v>5.538461538461538</v>
      </c>
      <c r="T9" s="136">
        <v>5</v>
      </c>
      <c r="U9" s="136"/>
      <c r="V9" s="136">
        <v>7</v>
      </c>
      <c r="W9" s="136"/>
      <c r="X9" s="136">
        <v>5</v>
      </c>
      <c r="Y9" s="136"/>
      <c r="Z9" s="136">
        <v>5</v>
      </c>
      <c r="AA9" s="136"/>
      <c r="AB9" s="136">
        <v>6</v>
      </c>
      <c r="AC9" s="136"/>
      <c r="AD9" s="136">
        <v>7</v>
      </c>
      <c r="AE9" s="136"/>
      <c r="AF9" s="136">
        <v>8</v>
      </c>
      <c r="AG9" s="136"/>
      <c r="AH9" s="136">
        <f t="shared" si="2"/>
        <v>151</v>
      </c>
      <c r="AI9" s="171">
        <f t="shared" si="3"/>
        <v>6.04</v>
      </c>
      <c r="AJ9" s="173">
        <f t="shared" si="4"/>
        <v>5.784313725490196</v>
      </c>
      <c r="AK9" s="189" t="s">
        <v>1297</v>
      </c>
      <c r="AL9" s="189" t="s">
        <v>1298</v>
      </c>
      <c r="AM9" s="223">
        <v>7</v>
      </c>
      <c r="AN9" s="223"/>
      <c r="AO9" s="223">
        <v>6</v>
      </c>
      <c r="AP9" s="223"/>
      <c r="AQ9" s="223">
        <v>6</v>
      </c>
      <c r="AR9" s="223"/>
      <c r="AS9" s="223">
        <v>6</v>
      </c>
      <c r="AT9" s="223"/>
      <c r="AU9" s="223">
        <v>5</v>
      </c>
      <c r="AV9" s="223">
        <v>3</v>
      </c>
      <c r="AW9" s="223">
        <v>6</v>
      </c>
      <c r="AX9" s="223"/>
      <c r="AY9" s="223">
        <v>8</v>
      </c>
      <c r="AZ9" s="223"/>
      <c r="BA9" s="223">
        <v>7</v>
      </c>
      <c r="BB9" s="223"/>
      <c r="BC9" s="223">
        <f t="shared" si="5"/>
        <v>180</v>
      </c>
      <c r="BD9" s="225">
        <f t="shared" si="6"/>
        <v>6.428571428571429</v>
      </c>
      <c r="BE9" s="223">
        <v>5</v>
      </c>
      <c r="BF9" s="223"/>
      <c r="BG9" s="223">
        <v>6</v>
      </c>
      <c r="BH9" s="223"/>
      <c r="BI9" s="223">
        <v>5</v>
      </c>
      <c r="BJ9" s="223">
        <v>4</v>
      </c>
      <c r="BK9" s="223">
        <v>7</v>
      </c>
      <c r="BL9" s="223">
        <v>4</v>
      </c>
      <c r="BM9" s="223">
        <v>6</v>
      </c>
      <c r="BN9" s="223"/>
      <c r="BO9" s="223">
        <f t="shared" si="7"/>
        <v>131</v>
      </c>
      <c r="BP9" s="225">
        <f t="shared" si="8"/>
        <v>5.954545454545454</v>
      </c>
      <c r="BQ9" s="225">
        <f t="shared" si="9"/>
        <v>6.22</v>
      </c>
      <c r="BR9" s="225" t="s">
        <v>1299</v>
      </c>
      <c r="BS9" s="189" t="s">
        <v>1298</v>
      </c>
      <c r="BT9" s="223">
        <v>5</v>
      </c>
      <c r="BU9" s="223">
        <v>4</v>
      </c>
      <c r="BV9" s="223">
        <v>6</v>
      </c>
      <c r="BW9" s="223"/>
      <c r="BX9" s="223">
        <v>5</v>
      </c>
      <c r="BY9" s="223"/>
      <c r="BZ9" s="223">
        <v>6</v>
      </c>
      <c r="CA9" s="223">
        <v>3</v>
      </c>
      <c r="CB9" s="223">
        <v>5</v>
      </c>
      <c r="CC9" s="223">
        <v>4</v>
      </c>
      <c r="CD9" s="223">
        <f t="shared" si="10"/>
        <v>111</v>
      </c>
      <c r="CE9" s="189">
        <f t="shared" si="11"/>
        <v>5.285714285714286</v>
      </c>
      <c r="CF9" s="223">
        <v>6</v>
      </c>
      <c r="CG9" s="189"/>
      <c r="CH9" s="223">
        <v>5</v>
      </c>
      <c r="CI9" s="189"/>
      <c r="CJ9" s="223">
        <v>5</v>
      </c>
      <c r="CK9" s="189"/>
      <c r="CL9" s="223">
        <v>8</v>
      </c>
      <c r="CM9" s="189"/>
      <c r="CN9" s="223">
        <v>5</v>
      </c>
      <c r="CO9" s="189"/>
      <c r="CP9" s="189">
        <v>8</v>
      </c>
      <c r="CQ9" s="189"/>
      <c r="CR9" s="189">
        <v>8</v>
      </c>
      <c r="CS9" s="173"/>
      <c r="CT9" s="189"/>
      <c r="CU9" s="173"/>
      <c r="CV9" s="429">
        <f t="shared" si="12"/>
        <v>162</v>
      </c>
      <c r="CW9" s="225">
        <f t="shared" si="13"/>
        <v>6.48</v>
      </c>
      <c r="CX9" s="225">
        <f t="shared" si="14"/>
        <v>5.934782608695652</v>
      </c>
      <c r="CY9" s="225">
        <f t="shared" si="15"/>
        <v>5.979591836734694</v>
      </c>
      <c r="CZ9" s="189"/>
      <c r="DA9" s="173"/>
      <c r="DB9" s="189"/>
      <c r="DC9" s="173"/>
      <c r="DD9" s="189"/>
      <c r="DE9" s="189"/>
      <c r="DF9" s="173"/>
      <c r="DG9" s="189"/>
      <c r="DH9" s="3"/>
    </row>
    <row r="10" spans="1:112" ht="15.75">
      <c r="A10" s="2">
        <v>5</v>
      </c>
      <c r="B10" s="19" t="s">
        <v>859</v>
      </c>
      <c r="C10" s="39" t="s">
        <v>858</v>
      </c>
      <c r="D10" s="29">
        <v>33852</v>
      </c>
      <c r="E10" s="2" t="s">
        <v>529</v>
      </c>
      <c r="F10" s="19" t="s">
        <v>420</v>
      </c>
      <c r="G10" s="14" t="s">
        <v>322</v>
      </c>
      <c r="H10" s="136">
        <v>5</v>
      </c>
      <c r="I10" s="136">
        <v>4</v>
      </c>
      <c r="J10" s="136">
        <v>7</v>
      </c>
      <c r="K10" s="136">
        <v>3</v>
      </c>
      <c r="L10" s="136">
        <v>6</v>
      </c>
      <c r="M10" s="136"/>
      <c r="N10" s="136">
        <v>7</v>
      </c>
      <c r="O10" s="136"/>
      <c r="P10" s="136">
        <v>5</v>
      </c>
      <c r="Q10" s="136"/>
      <c r="R10" s="136">
        <f t="shared" si="0"/>
        <v>158</v>
      </c>
      <c r="S10" s="171">
        <f t="shared" si="1"/>
        <v>6.076923076923077</v>
      </c>
      <c r="T10" s="136">
        <v>5</v>
      </c>
      <c r="U10" s="136"/>
      <c r="V10" s="136">
        <v>5</v>
      </c>
      <c r="W10" s="136"/>
      <c r="X10" s="136">
        <v>6</v>
      </c>
      <c r="Y10" s="136"/>
      <c r="Z10" s="136">
        <v>5</v>
      </c>
      <c r="AA10" s="136"/>
      <c r="AB10" s="136">
        <v>7</v>
      </c>
      <c r="AC10" s="136"/>
      <c r="AD10" s="136">
        <v>7</v>
      </c>
      <c r="AE10" s="136"/>
      <c r="AF10" s="136">
        <v>6</v>
      </c>
      <c r="AG10" s="136"/>
      <c r="AH10" s="136">
        <f t="shared" si="2"/>
        <v>146</v>
      </c>
      <c r="AI10" s="171">
        <f t="shared" si="3"/>
        <v>5.84</v>
      </c>
      <c r="AJ10" s="173">
        <f t="shared" si="4"/>
        <v>5.96078431372549</v>
      </c>
      <c r="AK10" s="189" t="s">
        <v>1297</v>
      </c>
      <c r="AL10" s="189" t="s">
        <v>1298</v>
      </c>
      <c r="AM10" s="223">
        <v>6</v>
      </c>
      <c r="AN10" s="223"/>
      <c r="AO10" s="223">
        <v>6</v>
      </c>
      <c r="AP10" s="223"/>
      <c r="AQ10" s="223">
        <v>5</v>
      </c>
      <c r="AR10" s="223"/>
      <c r="AS10" s="223">
        <v>5</v>
      </c>
      <c r="AT10" s="223"/>
      <c r="AU10" s="223">
        <v>5</v>
      </c>
      <c r="AV10" s="223">
        <v>4</v>
      </c>
      <c r="AW10" s="223">
        <v>6</v>
      </c>
      <c r="AX10" s="223"/>
      <c r="AY10" s="223">
        <v>6</v>
      </c>
      <c r="AZ10" s="223"/>
      <c r="BA10" s="223">
        <v>7</v>
      </c>
      <c r="BB10" s="223"/>
      <c r="BC10" s="223">
        <f t="shared" si="5"/>
        <v>162</v>
      </c>
      <c r="BD10" s="225">
        <f t="shared" si="6"/>
        <v>5.785714285714286</v>
      </c>
      <c r="BE10" s="223">
        <v>6</v>
      </c>
      <c r="BF10" s="223"/>
      <c r="BG10" s="223">
        <v>6</v>
      </c>
      <c r="BH10" s="223">
        <v>4</v>
      </c>
      <c r="BI10" s="223">
        <v>6</v>
      </c>
      <c r="BJ10" s="223" t="s">
        <v>1289</v>
      </c>
      <c r="BK10" s="223">
        <v>6</v>
      </c>
      <c r="BL10" s="223"/>
      <c r="BM10" s="223">
        <v>7</v>
      </c>
      <c r="BN10" s="223"/>
      <c r="BO10" s="223">
        <f t="shared" si="7"/>
        <v>137</v>
      </c>
      <c r="BP10" s="225">
        <f t="shared" si="8"/>
        <v>6.2272727272727275</v>
      </c>
      <c r="BQ10" s="225">
        <f t="shared" si="9"/>
        <v>5.98</v>
      </c>
      <c r="BR10" s="225" t="s">
        <v>1297</v>
      </c>
      <c r="BS10" s="189" t="s">
        <v>1298</v>
      </c>
      <c r="BT10" s="223">
        <v>7</v>
      </c>
      <c r="BU10" s="223"/>
      <c r="BV10" s="223">
        <v>7</v>
      </c>
      <c r="BW10" s="223"/>
      <c r="BX10" s="223">
        <v>6</v>
      </c>
      <c r="BY10" s="223"/>
      <c r="BZ10" s="223">
        <v>6</v>
      </c>
      <c r="CA10" s="223"/>
      <c r="CB10" s="223">
        <v>5</v>
      </c>
      <c r="CC10" s="223">
        <v>3</v>
      </c>
      <c r="CD10" s="223">
        <f t="shared" si="10"/>
        <v>131</v>
      </c>
      <c r="CE10" s="189">
        <f t="shared" si="11"/>
        <v>6.238095238095238</v>
      </c>
      <c r="CF10" s="223">
        <v>5</v>
      </c>
      <c r="CG10" s="189"/>
      <c r="CH10" s="223">
        <v>5</v>
      </c>
      <c r="CI10" s="189"/>
      <c r="CJ10" s="223">
        <v>8</v>
      </c>
      <c r="CK10" s="189"/>
      <c r="CL10" s="223">
        <v>7</v>
      </c>
      <c r="CM10" s="189"/>
      <c r="CN10" s="223">
        <v>7</v>
      </c>
      <c r="CO10" s="189"/>
      <c r="CP10" s="189">
        <v>7</v>
      </c>
      <c r="CQ10" s="189"/>
      <c r="CR10" s="189">
        <v>8</v>
      </c>
      <c r="CS10" s="173"/>
      <c r="CT10" s="189"/>
      <c r="CU10" s="173"/>
      <c r="CV10" s="429">
        <f t="shared" si="12"/>
        <v>166</v>
      </c>
      <c r="CW10" s="225">
        <f t="shared" si="13"/>
        <v>6.64</v>
      </c>
      <c r="CX10" s="225">
        <f t="shared" si="14"/>
        <v>6.456521739130435</v>
      </c>
      <c r="CY10" s="225">
        <f t="shared" si="15"/>
        <v>6.122448979591836</v>
      </c>
      <c r="CZ10" s="189"/>
      <c r="DA10" s="173"/>
      <c r="DB10" s="189"/>
      <c r="DC10" s="173"/>
      <c r="DD10" s="189"/>
      <c r="DE10" s="189"/>
      <c r="DF10" s="173"/>
      <c r="DG10" s="189"/>
      <c r="DH10" s="3"/>
    </row>
    <row r="11" spans="1:112" ht="15.75">
      <c r="A11" s="2">
        <v>6</v>
      </c>
      <c r="B11" s="19" t="s">
        <v>860</v>
      </c>
      <c r="C11" s="39" t="s">
        <v>791</v>
      </c>
      <c r="D11" s="29">
        <v>33697</v>
      </c>
      <c r="E11" s="2" t="s">
        <v>529</v>
      </c>
      <c r="F11" s="19" t="s">
        <v>420</v>
      </c>
      <c r="G11" s="14" t="s">
        <v>322</v>
      </c>
      <c r="H11" s="136">
        <v>5</v>
      </c>
      <c r="I11" s="136"/>
      <c r="J11" s="136">
        <v>7</v>
      </c>
      <c r="K11" s="136"/>
      <c r="L11" s="136">
        <v>6</v>
      </c>
      <c r="M11" s="136"/>
      <c r="N11" s="136">
        <v>6</v>
      </c>
      <c r="O11" s="136"/>
      <c r="P11" s="136">
        <v>5</v>
      </c>
      <c r="Q11" s="136"/>
      <c r="R11" s="136">
        <f t="shared" si="0"/>
        <v>153</v>
      </c>
      <c r="S11" s="171">
        <f t="shared" si="1"/>
        <v>5.884615384615385</v>
      </c>
      <c r="T11" s="136">
        <v>7</v>
      </c>
      <c r="U11" s="136"/>
      <c r="V11" s="136">
        <v>8</v>
      </c>
      <c r="W11" s="136"/>
      <c r="X11" s="136">
        <v>7</v>
      </c>
      <c r="Y11" s="136"/>
      <c r="Z11" s="136">
        <v>5</v>
      </c>
      <c r="AA11" s="136"/>
      <c r="AB11" s="136">
        <v>8</v>
      </c>
      <c r="AC11" s="136"/>
      <c r="AD11" s="136">
        <v>6</v>
      </c>
      <c r="AE11" s="136"/>
      <c r="AF11" s="136">
        <v>7</v>
      </c>
      <c r="AG11" s="136"/>
      <c r="AH11" s="136">
        <f t="shared" si="2"/>
        <v>167</v>
      </c>
      <c r="AI11" s="171">
        <f t="shared" si="3"/>
        <v>6.68</v>
      </c>
      <c r="AJ11" s="173">
        <f t="shared" si="4"/>
        <v>6.2745098039215685</v>
      </c>
      <c r="AK11" s="189" t="s">
        <v>1299</v>
      </c>
      <c r="AL11" s="189" t="s">
        <v>1298</v>
      </c>
      <c r="AM11" s="223">
        <v>7</v>
      </c>
      <c r="AN11" s="223"/>
      <c r="AO11" s="223">
        <v>7</v>
      </c>
      <c r="AP11" s="223"/>
      <c r="AQ11" s="223">
        <v>7</v>
      </c>
      <c r="AR11" s="223"/>
      <c r="AS11" s="223">
        <v>7</v>
      </c>
      <c r="AT11" s="223"/>
      <c r="AU11" s="223">
        <v>5</v>
      </c>
      <c r="AV11" s="223"/>
      <c r="AW11" s="223">
        <v>7</v>
      </c>
      <c r="AX11" s="223"/>
      <c r="AY11" s="223">
        <v>7</v>
      </c>
      <c r="AZ11" s="223"/>
      <c r="BA11" s="223">
        <v>8</v>
      </c>
      <c r="BB11" s="223"/>
      <c r="BC11" s="223">
        <f t="shared" si="5"/>
        <v>194</v>
      </c>
      <c r="BD11" s="225">
        <f t="shared" si="6"/>
        <v>6.928571428571429</v>
      </c>
      <c r="BE11" s="223">
        <v>6</v>
      </c>
      <c r="BF11" s="223"/>
      <c r="BG11" s="223">
        <v>6</v>
      </c>
      <c r="BH11" s="223"/>
      <c r="BI11" s="223">
        <v>5</v>
      </c>
      <c r="BJ11" s="223"/>
      <c r="BK11" s="223">
        <v>7</v>
      </c>
      <c r="BL11" s="223"/>
      <c r="BM11" s="223">
        <v>6</v>
      </c>
      <c r="BN11" s="223"/>
      <c r="BO11" s="223">
        <f t="shared" si="7"/>
        <v>134</v>
      </c>
      <c r="BP11" s="225">
        <f t="shared" si="8"/>
        <v>6.090909090909091</v>
      </c>
      <c r="BQ11" s="225">
        <f t="shared" si="9"/>
        <v>6.56</v>
      </c>
      <c r="BR11" s="225" t="s">
        <v>1299</v>
      </c>
      <c r="BS11" s="189" t="s">
        <v>1298</v>
      </c>
      <c r="BT11" s="223">
        <v>8</v>
      </c>
      <c r="BU11" s="223"/>
      <c r="BV11" s="223">
        <v>7</v>
      </c>
      <c r="BW11" s="223"/>
      <c r="BX11" s="223">
        <v>9</v>
      </c>
      <c r="BY11" s="223"/>
      <c r="BZ11" s="223">
        <v>7</v>
      </c>
      <c r="CA11" s="223"/>
      <c r="CB11" s="223">
        <v>6</v>
      </c>
      <c r="CC11" s="223">
        <v>4</v>
      </c>
      <c r="CD11" s="223">
        <f t="shared" si="10"/>
        <v>159</v>
      </c>
      <c r="CE11" s="189">
        <f t="shared" si="11"/>
        <v>7.571428571428571</v>
      </c>
      <c r="CF11" s="223">
        <v>9</v>
      </c>
      <c r="CG11" s="189"/>
      <c r="CH11" s="223">
        <v>9</v>
      </c>
      <c r="CI11" s="189"/>
      <c r="CJ11" s="223">
        <v>9</v>
      </c>
      <c r="CK11" s="189"/>
      <c r="CL11" s="223">
        <v>8</v>
      </c>
      <c r="CM11" s="189"/>
      <c r="CN11" s="223">
        <v>8</v>
      </c>
      <c r="CO11" s="189"/>
      <c r="CP11" s="189">
        <v>9</v>
      </c>
      <c r="CQ11" s="189"/>
      <c r="CR11" s="189">
        <v>8</v>
      </c>
      <c r="CS11" s="173"/>
      <c r="CT11" s="189"/>
      <c r="CU11" s="173"/>
      <c r="CV11" s="429">
        <f t="shared" si="12"/>
        <v>216</v>
      </c>
      <c r="CW11" s="225">
        <f t="shared" si="13"/>
        <v>8.64</v>
      </c>
      <c r="CX11" s="225">
        <f t="shared" si="14"/>
        <v>8.152173913043478</v>
      </c>
      <c r="CY11" s="225">
        <f t="shared" si="15"/>
        <v>6.959183673469388</v>
      </c>
      <c r="CZ11" s="189"/>
      <c r="DA11" s="173"/>
      <c r="DB11" s="189"/>
      <c r="DC11" s="173"/>
      <c r="DD11" s="189"/>
      <c r="DE11" s="189"/>
      <c r="DF11" s="173"/>
      <c r="DG11" s="189"/>
      <c r="DH11" s="3"/>
    </row>
    <row r="12" spans="1:112" ht="15.75">
      <c r="A12" s="2">
        <v>7</v>
      </c>
      <c r="B12" s="19" t="s">
        <v>861</v>
      </c>
      <c r="C12" s="39" t="s">
        <v>303</v>
      </c>
      <c r="D12" s="29">
        <v>33491</v>
      </c>
      <c r="E12" s="2" t="s">
        <v>529</v>
      </c>
      <c r="F12" s="19" t="s">
        <v>420</v>
      </c>
      <c r="G12" s="14" t="s">
        <v>322</v>
      </c>
      <c r="H12" s="136">
        <v>5</v>
      </c>
      <c r="I12" s="136">
        <v>4</v>
      </c>
      <c r="J12" s="136">
        <v>5</v>
      </c>
      <c r="K12" s="136"/>
      <c r="L12" s="136">
        <v>6</v>
      </c>
      <c r="M12" s="136"/>
      <c r="N12" s="136">
        <v>5</v>
      </c>
      <c r="O12" s="136">
        <v>4</v>
      </c>
      <c r="P12" s="136">
        <v>5</v>
      </c>
      <c r="Q12" s="136"/>
      <c r="R12" s="136">
        <f t="shared" si="0"/>
        <v>134</v>
      </c>
      <c r="S12" s="171">
        <f t="shared" si="1"/>
        <v>5.153846153846154</v>
      </c>
      <c r="T12" s="136">
        <v>5</v>
      </c>
      <c r="U12" s="136"/>
      <c r="V12" s="136">
        <v>6</v>
      </c>
      <c r="W12" s="136"/>
      <c r="X12" s="136">
        <v>5</v>
      </c>
      <c r="Y12" s="136"/>
      <c r="Z12" s="136">
        <v>6</v>
      </c>
      <c r="AA12" s="136"/>
      <c r="AB12" s="136">
        <v>6</v>
      </c>
      <c r="AC12" s="136">
        <v>3</v>
      </c>
      <c r="AD12" s="136">
        <v>6</v>
      </c>
      <c r="AE12" s="136"/>
      <c r="AF12" s="136">
        <v>6</v>
      </c>
      <c r="AG12" s="136"/>
      <c r="AH12" s="136">
        <f t="shared" si="2"/>
        <v>143</v>
      </c>
      <c r="AI12" s="171">
        <f t="shared" si="3"/>
        <v>5.72</v>
      </c>
      <c r="AJ12" s="173">
        <f t="shared" si="4"/>
        <v>5.431372549019608</v>
      </c>
      <c r="AK12" s="189" t="s">
        <v>1297</v>
      </c>
      <c r="AL12" s="189" t="s">
        <v>1298</v>
      </c>
      <c r="AM12" s="223">
        <v>7</v>
      </c>
      <c r="AN12" s="223"/>
      <c r="AO12" s="223">
        <v>6</v>
      </c>
      <c r="AP12" s="223"/>
      <c r="AQ12" s="223">
        <v>5</v>
      </c>
      <c r="AR12" s="223"/>
      <c r="AS12" s="223">
        <v>6</v>
      </c>
      <c r="AT12" s="223"/>
      <c r="AU12" s="223">
        <v>5</v>
      </c>
      <c r="AV12" s="223"/>
      <c r="AW12" s="223">
        <v>5</v>
      </c>
      <c r="AX12" s="223"/>
      <c r="AY12" s="223">
        <v>6</v>
      </c>
      <c r="AZ12" s="223"/>
      <c r="BA12" s="223">
        <v>7</v>
      </c>
      <c r="BB12" s="223"/>
      <c r="BC12" s="223">
        <f t="shared" si="5"/>
        <v>168</v>
      </c>
      <c r="BD12" s="225">
        <f t="shared" si="6"/>
        <v>6</v>
      </c>
      <c r="BE12" s="223">
        <v>6</v>
      </c>
      <c r="BF12" s="223"/>
      <c r="BG12" s="223">
        <v>5</v>
      </c>
      <c r="BH12" s="223"/>
      <c r="BI12" s="223">
        <v>6</v>
      </c>
      <c r="BJ12" s="223" t="s">
        <v>1289</v>
      </c>
      <c r="BK12" s="223">
        <v>6</v>
      </c>
      <c r="BL12" s="223">
        <v>4</v>
      </c>
      <c r="BM12" s="223">
        <v>6</v>
      </c>
      <c r="BN12" s="223"/>
      <c r="BO12" s="223">
        <f t="shared" si="7"/>
        <v>128</v>
      </c>
      <c r="BP12" s="225">
        <f t="shared" si="8"/>
        <v>5.818181818181818</v>
      </c>
      <c r="BQ12" s="225">
        <f t="shared" si="9"/>
        <v>5.92</v>
      </c>
      <c r="BR12" s="225" t="s">
        <v>1297</v>
      </c>
      <c r="BS12" s="189" t="s">
        <v>1298</v>
      </c>
      <c r="BT12" s="223">
        <v>7</v>
      </c>
      <c r="BU12" s="223"/>
      <c r="BV12" s="223">
        <v>6</v>
      </c>
      <c r="BW12" s="223"/>
      <c r="BX12" s="223">
        <v>5</v>
      </c>
      <c r="BY12" s="223"/>
      <c r="BZ12" s="223">
        <v>6</v>
      </c>
      <c r="CA12" s="223"/>
      <c r="CB12" s="223">
        <v>6</v>
      </c>
      <c r="CC12" s="223">
        <v>3</v>
      </c>
      <c r="CD12" s="223">
        <f t="shared" si="10"/>
        <v>127</v>
      </c>
      <c r="CE12" s="189">
        <f t="shared" si="11"/>
        <v>6.0476190476190474</v>
      </c>
      <c r="CF12" s="223">
        <v>5</v>
      </c>
      <c r="CG12" s="189"/>
      <c r="CH12" s="223">
        <v>7</v>
      </c>
      <c r="CI12" s="189">
        <v>4</v>
      </c>
      <c r="CJ12" s="223">
        <v>7</v>
      </c>
      <c r="CK12" s="189"/>
      <c r="CL12" s="223">
        <v>7</v>
      </c>
      <c r="CM12" s="189"/>
      <c r="CN12" s="223">
        <v>7</v>
      </c>
      <c r="CO12" s="189"/>
      <c r="CP12" s="189">
        <v>8</v>
      </c>
      <c r="CQ12" s="189"/>
      <c r="CR12" s="189">
        <v>8</v>
      </c>
      <c r="CS12" s="173"/>
      <c r="CT12" s="189"/>
      <c r="CU12" s="173"/>
      <c r="CV12" s="429">
        <f t="shared" si="12"/>
        <v>173</v>
      </c>
      <c r="CW12" s="225">
        <f t="shared" si="13"/>
        <v>6.92</v>
      </c>
      <c r="CX12" s="225">
        <f t="shared" si="14"/>
        <v>6.521739130434782</v>
      </c>
      <c r="CY12" s="225">
        <f t="shared" si="15"/>
        <v>5.938775510204081</v>
      </c>
      <c r="CZ12" s="189"/>
      <c r="DA12" s="173"/>
      <c r="DB12" s="189"/>
      <c r="DC12" s="173"/>
      <c r="DD12" s="189"/>
      <c r="DE12" s="189"/>
      <c r="DF12" s="173"/>
      <c r="DG12" s="189"/>
      <c r="DH12" s="3"/>
    </row>
    <row r="13" spans="1:112" ht="15.75">
      <c r="A13" s="2">
        <v>8</v>
      </c>
      <c r="B13" s="19" t="s">
        <v>550</v>
      </c>
      <c r="C13" s="39" t="s">
        <v>426</v>
      </c>
      <c r="D13" s="29">
        <v>33901</v>
      </c>
      <c r="E13" s="2" t="s">
        <v>529</v>
      </c>
      <c r="F13" s="19" t="s">
        <v>420</v>
      </c>
      <c r="G13" s="14" t="s">
        <v>322</v>
      </c>
      <c r="H13" s="136">
        <v>6</v>
      </c>
      <c r="I13" s="136">
        <v>3</v>
      </c>
      <c r="J13" s="136">
        <v>6</v>
      </c>
      <c r="K13" s="136"/>
      <c r="L13" s="136">
        <v>7</v>
      </c>
      <c r="M13" s="136"/>
      <c r="N13" s="136">
        <v>5</v>
      </c>
      <c r="O13" s="136">
        <v>4</v>
      </c>
      <c r="P13" s="136">
        <v>7</v>
      </c>
      <c r="Q13" s="136" t="s">
        <v>1292</v>
      </c>
      <c r="R13" s="136">
        <f t="shared" si="0"/>
        <v>160</v>
      </c>
      <c r="S13" s="171">
        <f t="shared" si="1"/>
        <v>6.153846153846154</v>
      </c>
      <c r="T13" s="136">
        <v>5</v>
      </c>
      <c r="U13" s="136"/>
      <c r="V13" s="136">
        <v>7</v>
      </c>
      <c r="W13" s="136"/>
      <c r="X13" s="136">
        <v>7</v>
      </c>
      <c r="Y13" s="136"/>
      <c r="Z13" s="136">
        <v>5</v>
      </c>
      <c r="AA13" s="136"/>
      <c r="AB13" s="136">
        <v>5</v>
      </c>
      <c r="AC13" s="136"/>
      <c r="AD13" s="136">
        <v>6</v>
      </c>
      <c r="AE13" s="136"/>
      <c r="AF13" s="136">
        <v>6</v>
      </c>
      <c r="AG13" s="136"/>
      <c r="AH13" s="136">
        <f t="shared" si="2"/>
        <v>146</v>
      </c>
      <c r="AI13" s="171">
        <f t="shared" si="3"/>
        <v>5.84</v>
      </c>
      <c r="AJ13" s="173">
        <f t="shared" si="4"/>
        <v>6</v>
      </c>
      <c r="AK13" s="189" t="s">
        <v>1297</v>
      </c>
      <c r="AL13" s="189" t="s">
        <v>1298</v>
      </c>
      <c r="AM13" s="223">
        <v>7</v>
      </c>
      <c r="AN13" s="223"/>
      <c r="AO13" s="223">
        <v>7</v>
      </c>
      <c r="AP13" s="223"/>
      <c r="AQ13" s="223">
        <v>7</v>
      </c>
      <c r="AR13" s="223"/>
      <c r="AS13" s="223">
        <v>7</v>
      </c>
      <c r="AT13" s="223"/>
      <c r="AU13" s="223">
        <v>6</v>
      </c>
      <c r="AV13" s="223"/>
      <c r="AW13" s="223">
        <v>8</v>
      </c>
      <c r="AX13" s="223"/>
      <c r="AY13" s="223">
        <v>6</v>
      </c>
      <c r="AZ13" s="223"/>
      <c r="BA13" s="223">
        <v>7</v>
      </c>
      <c r="BB13" s="223"/>
      <c r="BC13" s="223">
        <f t="shared" si="5"/>
        <v>193</v>
      </c>
      <c r="BD13" s="225">
        <f t="shared" si="6"/>
        <v>6.892857142857143</v>
      </c>
      <c r="BE13" s="223">
        <v>7</v>
      </c>
      <c r="BF13" s="223">
        <v>4</v>
      </c>
      <c r="BG13" s="223">
        <v>6</v>
      </c>
      <c r="BH13" s="223"/>
      <c r="BI13" s="223">
        <v>7</v>
      </c>
      <c r="BJ13" s="223"/>
      <c r="BK13" s="223">
        <v>6</v>
      </c>
      <c r="BL13" s="223"/>
      <c r="BM13" s="223">
        <v>6</v>
      </c>
      <c r="BN13" s="223"/>
      <c r="BO13" s="223">
        <f t="shared" si="7"/>
        <v>139</v>
      </c>
      <c r="BP13" s="225">
        <f t="shared" si="8"/>
        <v>6.318181818181818</v>
      </c>
      <c r="BQ13" s="225">
        <f t="shared" si="9"/>
        <v>6.64</v>
      </c>
      <c r="BR13" s="225" t="s">
        <v>1299</v>
      </c>
      <c r="BS13" s="189" t="s">
        <v>1298</v>
      </c>
      <c r="BT13" s="223">
        <v>6</v>
      </c>
      <c r="BU13" s="223"/>
      <c r="BV13" s="223">
        <v>5</v>
      </c>
      <c r="BW13" s="223"/>
      <c r="BX13" s="223">
        <v>7</v>
      </c>
      <c r="BY13" s="223"/>
      <c r="BZ13" s="223">
        <v>6</v>
      </c>
      <c r="CA13" s="223">
        <v>4</v>
      </c>
      <c r="CB13" s="223">
        <v>6</v>
      </c>
      <c r="CC13" s="223"/>
      <c r="CD13" s="223">
        <f t="shared" si="10"/>
        <v>128</v>
      </c>
      <c r="CE13" s="189">
        <f t="shared" si="11"/>
        <v>6.095238095238095</v>
      </c>
      <c r="CF13" s="223">
        <v>7</v>
      </c>
      <c r="CG13" s="189"/>
      <c r="CH13" s="223">
        <v>7</v>
      </c>
      <c r="CI13" s="189"/>
      <c r="CJ13" s="223">
        <v>7</v>
      </c>
      <c r="CK13" s="189"/>
      <c r="CL13" s="223">
        <v>8</v>
      </c>
      <c r="CM13" s="189"/>
      <c r="CN13" s="223">
        <v>8</v>
      </c>
      <c r="CO13" s="189"/>
      <c r="CP13" s="189">
        <v>8</v>
      </c>
      <c r="CQ13" s="189"/>
      <c r="CR13" s="189">
        <v>8</v>
      </c>
      <c r="CS13" s="173"/>
      <c r="CT13" s="189"/>
      <c r="CU13" s="173"/>
      <c r="CV13" s="429">
        <f t="shared" si="12"/>
        <v>189</v>
      </c>
      <c r="CW13" s="225">
        <f t="shared" si="13"/>
        <v>7.56</v>
      </c>
      <c r="CX13" s="225">
        <f t="shared" si="14"/>
        <v>6.891304347826087</v>
      </c>
      <c r="CY13" s="225">
        <f t="shared" si="15"/>
        <v>6.496598639455782</v>
      </c>
      <c r="CZ13" s="189"/>
      <c r="DA13" s="173"/>
      <c r="DB13" s="189"/>
      <c r="DC13" s="173"/>
      <c r="DD13" s="189"/>
      <c r="DE13" s="189"/>
      <c r="DF13" s="173"/>
      <c r="DG13" s="189"/>
      <c r="DH13" s="3"/>
    </row>
    <row r="14" spans="1:112" ht="15.75">
      <c r="A14" s="2">
        <v>9</v>
      </c>
      <c r="B14" s="19" t="s">
        <v>863</v>
      </c>
      <c r="C14" s="39" t="s">
        <v>607</v>
      </c>
      <c r="D14" s="29">
        <v>33682</v>
      </c>
      <c r="E14" s="2" t="s">
        <v>529</v>
      </c>
      <c r="F14" s="19" t="s">
        <v>864</v>
      </c>
      <c r="G14" s="14" t="s">
        <v>322</v>
      </c>
      <c r="H14" s="136">
        <v>5</v>
      </c>
      <c r="I14" s="136">
        <v>3</v>
      </c>
      <c r="J14" s="136">
        <v>5</v>
      </c>
      <c r="K14" s="136"/>
      <c r="L14" s="136">
        <v>6</v>
      </c>
      <c r="M14" s="136"/>
      <c r="N14" s="136">
        <v>9</v>
      </c>
      <c r="O14" s="136"/>
      <c r="P14" s="136">
        <v>5</v>
      </c>
      <c r="Q14" s="136"/>
      <c r="R14" s="136">
        <f t="shared" si="0"/>
        <v>154</v>
      </c>
      <c r="S14" s="171">
        <f t="shared" si="1"/>
        <v>5.923076923076923</v>
      </c>
      <c r="T14" s="136">
        <v>6</v>
      </c>
      <c r="U14" s="136"/>
      <c r="V14" s="136">
        <v>7</v>
      </c>
      <c r="W14" s="136"/>
      <c r="X14" s="136">
        <v>7</v>
      </c>
      <c r="Y14" s="136"/>
      <c r="Z14" s="136">
        <v>6</v>
      </c>
      <c r="AA14" s="136"/>
      <c r="AB14" s="136">
        <v>5</v>
      </c>
      <c r="AC14" s="136"/>
      <c r="AD14" s="136">
        <v>7</v>
      </c>
      <c r="AE14" s="136"/>
      <c r="AF14" s="136">
        <v>6</v>
      </c>
      <c r="AG14" s="136"/>
      <c r="AH14" s="136">
        <f t="shared" si="2"/>
        <v>158</v>
      </c>
      <c r="AI14" s="171">
        <f t="shared" si="3"/>
        <v>6.32</v>
      </c>
      <c r="AJ14" s="173">
        <f t="shared" si="4"/>
        <v>6.117647058823529</v>
      </c>
      <c r="AK14" s="189" t="s">
        <v>1299</v>
      </c>
      <c r="AL14" s="189" t="s">
        <v>1298</v>
      </c>
      <c r="AM14" s="223">
        <v>7</v>
      </c>
      <c r="AN14" s="223"/>
      <c r="AO14" s="223">
        <v>6</v>
      </c>
      <c r="AP14" s="223"/>
      <c r="AQ14" s="223">
        <v>6</v>
      </c>
      <c r="AR14" s="223"/>
      <c r="AS14" s="223">
        <v>6</v>
      </c>
      <c r="AT14" s="223"/>
      <c r="AU14" s="223">
        <v>5</v>
      </c>
      <c r="AV14" s="223"/>
      <c r="AW14" s="223">
        <v>7</v>
      </c>
      <c r="AX14" s="223"/>
      <c r="AY14" s="223">
        <v>6</v>
      </c>
      <c r="AZ14" s="223"/>
      <c r="BA14" s="223">
        <v>7</v>
      </c>
      <c r="BB14" s="223"/>
      <c r="BC14" s="223">
        <f t="shared" si="5"/>
        <v>177</v>
      </c>
      <c r="BD14" s="225">
        <f t="shared" si="6"/>
        <v>6.321428571428571</v>
      </c>
      <c r="BE14" s="223">
        <v>7</v>
      </c>
      <c r="BF14" s="223"/>
      <c r="BG14" s="223">
        <v>6</v>
      </c>
      <c r="BH14" s="223"/>
      <c r="BI14" s="223">
        <v>5</v>
      </c>
      <c r="BJ14" s="223">
        <v>4</v>
      </c>
      <c r="BK14" s="223">
        <v>5</v>
      </c>
      <c r="BL14" s="223"/>
      <c r="BM14" s="223">
        <v>7</v>
      </c>
      <c r="BN14" s="223"/>
      <c r="BO14" s="223">
        <f t="shared" si="7"/>
        <v>130</v>
      </c>
      <c r="BP14" s="225">
        <f t="shared" si="8"/>
        <v>5.909090909090909</v>
      </c>
      <c r="BQ14" s="225">
        <f t="shared" si="9"/>
        <v>6.14</v>
      </c>
      <c r="BR14" s="225" t="s">
        <v>1299</v>
      </c>
      <c r="BS14" s="189" t="s">
        <v>1298</v>
      </c>
      <c r="BT14" s="223">
        <v>7</v>
      </c>
      <c r="BU14" s="223"/>
      <c r="BV14" s="223">
        <v>8</v>
      </c>
      <c r="BW14" s="223"/>
      <c r="BX14" s="223">
        <v>7</v>
      </c>
      <c r="BY14" s="223"/>
      <c r="BZ14" s="223">
        <v>6</v>
      </c>
      <c r="CA14" s="223"/>
      <c r="CB14" s="223">
        <v>6</v>
      </c>
      <c r="CC14" s="223"/>
      <c r="CD14" s="223">
        <f t="shared" si="10"/>
        <v>143</v>
      </c>
      <c r="CE14" s="189">
        <f t="shared" si="11"/>
        <v>6.809523809523809</v>
      </c>
      <c r="CF14" s="223">
        <v>8</v>
      </c>
      <c r="CG14" s="189"/>
      <c r="CH14" s="223">
        <v>7</v>
      </c>
      <c r="CI14" s="189"/>
      <c r="CJ14" s="223">
        <v>7</v>
      </c>
      <c r="CK14" s="189"/>
      <c r="CL14" s="223">
        <v>7</v>
      </c>
      <c r="CM14" s="189"/>
      <c r="CN14" s="223">
        <v>8</v>
      </c>
      <c r="CO14" s="189"/>
      <c r="CP14" s="189">
        <v>6</v>
      </c>
      <c r="CQ14" s="189"/>
      <c r="CR14" s="189">
        <v>8</v>
      </c>
      <c r="CS14" s="173"/>
      <c r="CT14" s="189"/>
      <c r="CU14" s="173"/>
      <c r="CV14" s="429">
        <f t="shared" si="12"/>
        <v>178</v>
      </c>
      <c r="CW14" s="225">
        <f t="shared" si="13"/>
        <v>7.12</v>
      </c>
      <c r="CX14" s="225">
        <f t="shared" si="14"/>
        <v>6.978260869565218</v>
      </c>
      <c r="CY14" s="225">
        <f t="shared" si="15"/>
        <v>6.394557823129252</v>
      </c>
      <c r="CZ14" s="189"/>
      <c r="DA14" s="173"/>
      <c r="DB14" s="189"/>
      <c r="DC14" s="173"/>
      <c r="DD14" s="189"/>
      <c r="DE14" s="189"/>
      <c r="DF14" s="173"/>
      <c r="DG14" s="189"/>
      <c r="DH14" s="3"/>
    </row>
    <row r="15" spans="1:112" ht="15.75">
      <c r="A15" s="2">
        <v>10</v>
      </c>
      <c r="B15" s="19" t="s">
        <v>799</v>
      </c>
      <c r="C15" s="39" t="s">
        <v>440</v>
      </c>
      <c r="D15" s="29">
        <v>33962</v>
      </c>
      <c r="E15" s="2" t="s">
        <v>529</v>
      </c>
      <c r="F15" s="19" t="s">
        <v>420</v>
      </c>
      <c r="G15" s="14" t="s">
        <v>322</v>
      </c>
      <c r="H15" s="136">
        <v>5</v>
      </c>
      <c r="I15" s="136"/>
      <c r="J15" s="136">
        <v>5</v>
      </c>
      <c r="K15" s="136"/>
      <c r="L15" s="136">
        <v>6</v>
      </c>
      <c r="M15" s="136"/>
      <c r="N15" s="136">
        <v>7</v>
      </c>
      <c r="O15" s="136"/>
      <c r="P15" s="136">
        <v>7</v>
      </c>
      <c r="Q15" s="136"/>
      <c r="R15" s="136">
        <f t="shared" si="0"/>
        <v>154</v>
      </c>
      <c r="S15" s="171">
        <f t="shared" si="1"/>
        <v>5.923076923076923</v>
      </c>
      <c r="T15" s="136">
        <v>7</v>
      </c>
      <c r="U15" s="136"/>
      <c r="V15" s="136">
        <v>8</v>
      </c>
      <c r="W15" s="136"/>
      <c r="X15" s="136">
        <v>8</v>
      </c>
      <c r="Y15" s="136"/>
      <c r="Z15" s="136">
        <v>6</v>
      </c>
      <c r="AA15" s="136"/>
      <c r="AB15" s="136">
        <v>7</v>
      </c>
      <c r="AC15" s="136"/>
      <c r="AD15" s="136">
        <v>7</v>
      </c>
      <c r="AE15" s="136"/>
      <c r="AF15" s="136">
        <v>7</v>
      </c>
      <c r="AG15" s="136"/>
      <c r="AH15" s="136">
        <f t="shared" si="2"/>
        <v>177</v>
      </c>
      <c r="AI15" s="171">
        <f t="shared" si="3"/>
        <v>7.08</v>
      </c>
      <c r="AJ15" s="173">
        <f t="shared" si="4"/>
        <v>6.490196078431373</v>
      </c>
      <c r="AK15" s="189" t="s">
        <v>1299</v>
      </c>
      <c r="AL15" s="189" t="s">
        <v>1298</v>
      </c>
      <c r="AM15" s="223">
        <v>6</v>
      </c>
      <c r="AN15" s="223"/>
      <c r="AO15" s="223">
        <v>7</v>
      </c>
      <c r="AP15" s="223"/>
      <c r="AQ15" s="223">
        <v>5</v>
      </c>
      <c r="AR15" s="223"/>
      <c r="AS15" s="223">
        <v>5</v>
      </c>
      <c r="AT15" s="223"/>
      <c r="AU15" s="223">
        <v>5</v>
      </c>
      <c r="AV15" s="223"/>
      <c r="AW15" s="223">
        <v>7</v>
      </c>
      <c r="AX15" s="223"/>
      <c r="AY15" s="223">
        <v>7</v>
      </c>
      <c r="AZ15" s="223"/>
      <c r="BA15" s="223">
        <v>6</v>
      </c>
      <c r="BB15" s="223"/>
      <c r="BC15" s="223">
        <f t="shared" si="5"/>
        <v>167</v>
      </c>
      <c r="BD15" s="225">
        <f t="shared" si="6"/>
        <v>5.964285714285714</v>
      </c>
      <c r="BE15" s="223">
        <v>8</v>
      </c>
      <c r="BF15" s="223"/>
      <c r="BG15" s="223">
        <v>7</v>
      </c>
      <c r="BH15" s="223"/>
      <c r="BI15" s="223">
        <v>8</v>
      </c>
      <c r="BJ15" s="223"/>
      <c r="BK15" s="223">
        <v>7</v>
      </c>
      <c r="BL15" s="223"/>
      <c r="BM15" s="223">
        <v>6</v>
      </c>
      <c r="BN15" s="223"/>
      <c r="BO15" s="223">
        <f t="shared" si="7"/>
        <v>156</v>
      </c>
      <c r="BP15" s="225">
        <f t="shared" si="8"/>
        <v>7.090909090909091</v>
      </c>
      <c r="BQ15" s="225">
        <f t="shared" si="9"/>
        <v>6.46</v>
      </c>
      <c r="BR15" s="225" t="s">
        <v>1299</v>
      </c>
      <c r="BS15" s="189" t="s">
        <v>1298</v>
      </c>
      <c r="BT15" s="223">
        <v>8</v>
      </c>
      <c r="BU15" s="223" t="s">
        <v>1401</v>
      </c>
      <c r="BV15" s="223">
        <v>6</v>
      </c>
      <c r="BW15" s="223"/>
      <c r="BX15" s="223">
        <v>7</v>
      </c>
      <c r="BY15" s="223"/>
      <c r="BZ15" s="223">
        <v>9</v>
      </c>
      <c r="CA15" s="223"/>
      <c r="CB15" s="223">
        <v>9</v>
      </c>
      <c r="CC15" s="223">
        <v>3</v>
      </c>
      <c r="CD15" s="223">
        <f t="shared" si="10"/>
        <v>164</v>
      </c>
      <c r="CE15" s="189">
        <f t="shared" si="11"/>
        <v>7.809523809523809</v>
      </c>
      <c r="CF15" s="223">
        <v>9</v>
      </c>
      <c r="CG15" s="189"/>
      <c r="CH15" s="223">
        <v>9</v>
      </c>
      <c r="CI15" s="189"/>
      <c r="CJ15" s="223">
        <v>8</v>
      </c>
      <c r="CK15" s="189"/>
      <c r="CL15" s="223">
        <v>9</v>
      </c>
      <c r="CM15" s="189"/>
      <c r="CN15" s="223">
        <v>8</v>
      </c>
      <c r="CO15" s="189"/>
      <c r="CP15" s="189">
        <v>9</v>
      </c>
      <c r="CQ15" s="189"/>
      <c r="CR15" s="189">
        <v>8</v>
      </c>
      <c r="CS15" s="173"/>
      <c r="CT15" s="189"/>
      <c r="CU15" s="173"/>
      <c r="CV15" s="429">
        <f t="shared" si="12"/>
        <v>217</v>
      </c>
      <c r="CW15" s="225">
        <f t="shared" si="13"/>
        <v>8.68</v>
      </c>
      <c r="CX15" s="225">
        <f t="shared" si="14"/>
        <v>8.282608695652174</v>
      </c>
      <c r="CY15" s="225">
        <f t="shared" si="15"/>
        <v>7.040816326530612</v>
      </c>
      <c r="CZ15" s="189"/>
      <c r="DA15" s="173"/>
      <c r="DB15" s="189"/>
      <c r="DC15" s="173"/>
      <c r="DD15" s="189"/>
      <c r="DE15" s="189"/>
      <c r="DF15" s="173"/>
      <c r="DG15" s="189"/>
      <c r="DH15" s="3"/>
    </row>
    <row r="16" spans="1:112" ht="15.75">
      <c r="A16" s="2">
        <v>11</v>
      </c>
      <c r="B16" s="19" t="s">
        <v>794</v>
      </c>
      <c r="C16" s="39" t="s">
        <v>809</v>
      </c>
      <c r="D16" s="29">
        <v>33633</v>
      </c>
      <c r="E16" s="2" t="s">
        <v>529</v>
      </c>
      <c r="F16" s="19" t="s">
        <v>420</v>
      </c>
      <c r="G16" s="14" t="s">
        <v>322</v>
      </c>
      <c r="H16" s="136">
        <v>5</v>
      </c>
      <c r="I16" s="136"/>
      <c r="J16" s="136">
        <v>6</v>
      </c>
      <c r="K16" s="136"/>
      <c r="L16" s="136">
        <v>6</v>
      </c>
      <c r="M16" s="136"/>
      <c r="N16" s="136">
        <v>6</v>
      </c>
      <c r="O16" s="136"/>
      <c r="P16" s="136">
        <v>5</v>
      </c>
      <c r="Q16" s="136">
        <v>4</v>
      </c>
      <c r="R16" s="136">
        <f t="shared" si="0"/>
        <v>146</v>
      </c>
      <c r="S16" s="171">
        <f t="shared" si="1"/>
        <v>5.615384615384615</v>
      </c>
      <c r="T16" s="136">
        <v>7</v>
      </c>
      <c r="U16" s="136"/>
      <c r="V16" s="136">
        <v>7</v>
      </c>
      <c r="W16" s="136"/>
      <c r="X16" s="136">
        <v>6</v>
      </c>
      <c r="Y16" s="136"/>
      <c r="Z16" s="136">
        <v>5</v>
      </c>
      <c r="AA16" s="136">
        <v>4</v>
      </c>
      <c r="AB16" s="136">
        <v>7</v>
      </c>
      <c r="AC16" s="136"/>
      <c r="AD16" s="136">
        <v>5</v>
      </c>
      <c r="AE16" s="136"/>
      <c r="AF16" s="136">
        <v>7</v>
      </c>
      <c r="AG16" s="136"/>
      <c r="AH16" s="136">
        <f t="shared" si="2"/>
        <v>153</v>
      </c>
      <c r="AI16" s="171">
        <f t="shared" si="3"/>
        <v>6.12</v>
      </c>
      <c r="AJ16" s="173">
        <f t="shared" si="4"/>
        <v>5.862745098039215</v>
      </c>
      <c r="AK16" s="189" t="s">
        <v>1297</v>
      </c>
      <c r="AL16" s="189" t="s">
        <v>1298</v>
      </c>
      <c r="AM16" s="223">
        <v>7</v>
      </c>
      <c r="AN16" s="223"/>
      <c r="AO16" s="223">
        <v>7</v>
      </c>
      <c r="AP16" s="223"/>
      <c r="AQ16" s="223">
        <v>6</v>
      </c>
      <c r="AR16" s="223"/>
      <c r="AS16" s="223">
        <v>5</v>
      </c>
      <c r="AT16" s="223"/>
      <c r="AU16" s="223">
        <v>5</v>
      </c>
      <c r="AV16" s="223"/>
      <c r="AW16" s="223">
        <v>7</v>
      </c>
      <c r="AX16" s="223"/>
      <c r="AY16" s="223">
        <v>7</v>
      </c>
      <c r="AZ16" s="223"/>
      <c r="BA16" s="223">
        <v>7</v>
      </c>
      <c r="BB16" s="223"/>
      <c r="BC16" s="223">
        <f t="shared" si="5"/>
        <v>179</v>
      </c>
      <c r="BD16" s="225">
        <f t="shared" si="6"/>
        <v>6.392857142857143</v>
      </c>
      <c r="BE16" s="223">
        <v>5</v>
      </c>
      <c r="BF16" s="223"/>
      <c r="BG16" s="223">
        <v>6</v>
      </c>
      <c r="BH16" s="223"/>
      <c r="BI16" s="223">
        <v>6</v>
      </c>
      <c r="BJ16" s="223"/>
      <c r="BK16" s="223">
        <v>5</v>
      </c>
      <c r="BL16" s="223"/>
      <c r="BM16" s="223">
        <v>7</v>
      </c>
      <c r="BN16" s="223"/>
      <c r="BO16" s="223">
        <f t="shared" si="7"/>
        <v>128</v>
      </c>
      <c r="BP16" s="225">
        <f t="shared" si="8"/>
        <v>5.818181818181818</v>
      </c>
      <c r="BQ16" s="225">
        <f t="shared" si="9"/>
        <v>6.14</v>
      </c>
      <c r="BR16" s="225" t="s">
        <v>1299</v>
      </c>
      <c r="BS16" s="189" t="s">
        <v>1298</v>
      </c>
      <c r="BT16" s="223">
        <v>7</v>
      </c>
      <c r="BU16" s="223"/>
      <c r="BV16" s="223">
        <v>6</v>
      </c>
      <c r="BW16" s="223"/>
      <c r="BX16" s="223">
        <v>6</v>
      </c>
      <c r="BY16" s="223"/>
      <c r="BZ16" s="223">
        <v>6</v>
      </c>
      <c r="CA16" s="223"/>
      <c r="CB16" s="223">
        <v>6</v>
      </c>
      <c r="CC16" s="223"/>
      <c r="CD16" s="223">
        <f t="shared" si="10"/>
        <v>132</v>
      </c>
      <c r="CE16" s="189">
        <f t="shared" si="11"/>
        <v>6.285714285714286</v>
      </c>
      <c r="CF16" s="223">
        <v>8</v>
      </c>
      <c r="CG16" s="189"/>
      <c r="CH16" s="223">
        <v>5</v>
      </c>
      <c r="CI16" s="189"/>
      <c r="CJ16" s="223">
        <v>7</v>
      </c>
      <c r="CK16" s="189"/>
      <c r="CL16" s="223">
        <v>8</v>
      </c>
      <c r="CM16" s="189"/>
      <c r="CN16" s="223">
        <v>7</v>
      </c>
      <c r="CO16" s="189"/>
      <c r="CP16" s="189">
        <v>6</v>
      </c>
      <c r="CQ16" s="189">
        <v>4</v>
      </c>
      <c r="CR16" s="189">
        <v>8</v>
      </c>
      <c r="CS16" s="173"/>
      <c r="CT16" s="189"/>
      <c r="CU16" s="173"/>
      <c r="CV16" s="429">
        <f t="shared" si="12"/>
        <v>174</v>
      </c>
      <c r="CW16" s="225">
        <f t="shared" si="13"/>
        <v>6.96</v>
      </c>
      <c r="CX16" s="225">
        <f t="shared" si="14"/>
        <v>6.6521739130434785</v>
      </c>
      <c r="CY16" s="225">
        <f t="shared" si="15"/>
        <v>6.204081632653061</v>
      </c>
      <c r="CZ16" s="189"/>
      <c r="DA16" s="173"/>
      <c r="DB16" s="189"/>
      <c r="DC16" s="173"/>
      <c r="DD16" s="189"/>
      <c r="DE16" s="189"/>
      <c r="DF16" s="173"/>
      <c r="DG16" s="189"/>
      <c r="DH16" s="3"/>
    </row>
    <row r="17" spans="1:112" ht="15.75">
      <c r="A17" s="2">
        <v>12</v>
      </c>
      <c r="B17" s="19" t="s">
        <v>863</v>
      </c>
      <c r="C17" s="39" t="s">
        <v>809</v>
      </c>
      <c r="D17" s="29">
        <v>33643</v>
      </c>
      <c r="E17" s="2" t="s">
        <v>529</v>
      </c>
      <c r="F17" s="19" t="s">
        <v>420</v>
      </c>
      <c r="G17" s="14" t="s">
        <v>322</v>
      </c>
      <c r="H17" s="136">
        <v>5</v>
      </c>
      <c r="I17" s="136">
        <v>4</v>
      </c>
      <c r="J17" s="136">
        <v>5</v>
      </c>
      <c r="K17" s="136"/>
      <c r="L17" s="136">
        <v>5</v>
      </c>
      <c r="M17" s="136"/>
      <c r="N17" s="136">
        <v>5</v>
      </c>
      <c r="O17" s="136"/>
      <c r="P17" s="136">
        <v>6</v>
      </c>
      <c r="Q17" s="136"/>
      <c r="R17" s="136">
        <f t="shared" si="0"/>
        <v>135</v>
      </c>
      <c r="S17" s="171">
        <f t="shared" si="1"/>
        <v>5.1923076923076925</v>
      </c>
      <c r="T17" s="136">
        <v>5</v>
      </c>
      <c r="U17" s="136"/>
      <c r="V17" s="136">
        <v>7</v>
      </c>
      <c r="W17" s="136"/>
      <c r="X17" s="136">
        <v>5</v>
      </c>
      <c r="Y17" s="136"/>
      <c r="Z17" s="136">
        <v>6</v>
      </c>
      <c r="AA17" s="136"/>
      <c r="AB17" s="136">
        <v>5</v>
      </c>
      <c r="AC17" s="136"/>
      <c r="AD17" s="136">
        <v>6</v>
      </c>
      <c r="AE17" s="136"/>
      <c r="AF17" s="136">
        <v>6</v>
      </c>
      <c r="AG17" s="136"/>
      <c r="AH17" s="136">
        <f t="shared" si="2"/>
        <v>143</v>
      </c>
      <c r="AI17" s="171">
        <f t="shared" si="3"/>
        <v>5.72</v>
      </c>
      <c r="AJ17" s="173">
        <f t="shared" si="4"/>
        <v>5.450980392156863</v>
      </c>
      <c r="AK17" s="189" t="s">
        <v>1297</v>
      </c>
      <c r="AL17" s="189" t="s">
        <v>1298</v>
      </c>
      <c r="AM17" s="223">
        <v>7</v>
      </c>
      <c r="AN17" s="223"/>
      <c r="AO17" s="223">
        <v>6</v>
      </c>
      <c r="AP17" s="223"/>
      <c r="AQ17" s="223">
        <v>5</v>
      </c>
      <c r="AR17" s="223"/>
      <c r="AS17" s="223">
        <v>7</v>
      </c>
      <c r="AT17" s="223"/>
      <c r="AU17" s="223">
        <v>5</v>
      </c>
      <c r="AV17" s="223"/>
      <c r="AW17" s="223">
        <v>6</v>
      </c>
      <c r="AX17" s="223"/>
      <c r="AY17" s="223">
        <v>6</v>
      </c>
      <c r="AZ17" s="223"/>
      <c r="BA17" s="223">
        <v>7</v>
      </c>
      <c r="BB17" s="223"/>
      <c r="BC17" s="223">
        <f t="shared" si="5"/>
        <v>175</v>
      </c>
      <c r="BD17" s="225">
        <f t="shared" si="6"/>
        <v>6.25</v>
      </c>
      <c r="BE17" s="223">
        <v>5</v>
      </c>
      <c r="BF17" s="223"/>
      <c r="BG17" s="223">
        <v>5</v>
      </c>
      <c r="BH17" s="223"/>
      <c r="BI17" s="223">
        <v>5</v>
      </c>
      <c r="BJ17" s="223"/>
      <c r="BK17" s="223">
        <v>5</v>
      </c>
      <c r="BL17" s="223" t="s">
        <v>1229</v>
      </c>
      <c r="BM17" s="223">
        <v>5</v>
      </c>
      <c r="BN17" s="223"/>
      <c r="BO17" s="223">
        <f t="shared" si="7"/>
        <v>110</v>
      </c>
      <c r="BP17" s="225">
        <f t="shared" si="8"/>
        <v>5</v>
      </c>
      <c r="BQ17" s="225">
        <f t="shared" si="9"/>
        <v>5.7</v>
      </c>
      <c r="BR17" s="225" t="s">
        <v>1297</v>
      </c>
      <c r="BS17" s="189" t="s">
        <v>1298</v>
      </c>
      <c r="BT17" s="223">
        <v>7</v>
      </c>
      <c r="BU17" s="223"/>
      <c r="BV17" s="223">
        <v>6</v>
      </c>
      <c r="BW17" s="223"/>
      <c r="BX17" s="223">
        <v>7</v>
      </c>
      <c r="BY17" s="223"/>
      <c r="BZ17" s="223">
        <v>5</v>
      </c>
      <c r="CA17" s="223"/>
      <c r="CB17" s="223">
        <v>6</v>
      </c>
      <c r="CC17" s="223"/>
      <c r="CD17" s="223">
        <f t="shared" si="10"/>
        <v>134</v>
      </c>
      <c r="CE17" s="189">
        <f t="shared" si="11"/>
        <v>6.380952380952381</v>
      </c>
      <c r="CF17" s="223">
        <v>5</v>
      </c>
      <c r="CG17" s="189"/>
      <c r="CH17" s="223">
        <v>5</v>
      </c>
      <c r="CI17" s="189"/>
      <c r="CJ17" s="223">
        <v>7</v>
      </c>
      <c r="CK17" s="189"/>
      <c r="CL17" s="223">
        <v>7</v>
      </c>
      <c r="CM17" s="189"/>
      <c r="CN17" s="223">
        <v>7</v>
      </c>
      <c r="CO17" s="189"/>
      <c r="CP17" s="189">
        <v>7</v>
      </c>
      <c r="CQ17" s="189"/>
      <c r="CR17" s="189">
        <v>8</v>
      </c>
      <c r="CS17" s="173"/>
      <c r="CT17" s="189"/>
      <c r="CU17" s="173"/>
      <c r="CV17" s="429">
        <f t="shared" si="12"/>
        <v>162</v>
      </c>
      <c r="CW17" s="225">
        <f t="shared" si="13"/>
        <v>6.48</v>
      </c>
      <c r="CX17" s="225">
        <f t="shared" si="14"/>
        <v>6.434782608695652</v>
      </c>
      <c r="CY17" s="225">
        <f t="shared" si="15"/>
        <v>5.843537414965986</v>
      </c>
      <c r="CZ17" s="189"/>
      <c r="DA17" s="173"/>
      <c r="DB17" s="189"/>
      <c r="DC17" s="173"/>
      <c r="DD17" s="189"/>
      <c r="DE17" s="189"/>
      <c r="DF17" s="173"/>
      <c r="DG17" s="189"/>
      <c r="DH17" s="3"/>
    </row>
    <row r="18" spans="1:112" ht="15.75">
      <c r="A18" s="2">
        <v>13</v>
      </c>
      <c r="B18" s="19" t="s">
        <v>865</v>
      </c>
      <c r="C18" s="39" t="s">
        <v>219</v>
      </c>
      <c r="D18" s="29">
        <v>33683</v>
      </c>
      <c r="E18" s="2" t="s">
        <v>529</v>
      </c>
      <c r="F18" s="19" t="s">
        <v>866</v>
      </c>
      <c r="G18" s="14" t="s">
        <v>67</v>
      </c>
      <c r="H18" s="136">
        <v>5</v>
      </c>
      <c r="I18" s="136" t="s">
        <v>1289</v>
      </c>
      <c r="J18" s="136">
        <v>7</v>
      </c>
      <c r="K18" s="136"/>
      <c r="L18" s="136">
        <v>6</v>
      </c>
      <c r="M18" s="136"/>
      <c r="N18" s="136">
        <v>5</v>
      </c>
      <c r="O18" s="136"/>
      <c r="P18" s="136">
        <v>5</v>
      </c>
      <c r="Q18" s="136"/>
      <c r="R18" s="136">
        <f t="shared" si="0"/>
        <v>148</v>
      </c>
      <c r="S18" s="171">
        <f t="shared" si="1"/>
        <v>5.6923076923076925</v>
      </c>
      <c r="T18" s="136">
        <v>5</v>
      </c>
      <c r="U18" s="136"/>
      <c r="V18" s="136">
        <v>7</v>
      </c>
      <c r="W18" s="136"/>
      <c r="X18" s="136">
        <v>6</v>
      </c>
      <c r="Y18" s="136"/>
      <c r="Z18" s="136">
        <v>6</v>
      </c>
      <c r="AA18" s="136"/>
      <c r="AB18" s="136">
        <v>5</v>
      </c>
      <c r="AC18" s="136"/>
      <c r="AD18" s="136">
        <v>6</v>
      </c>
      <c r="AE18" s="136"/>
      <c r="AF18" s="136">
        <v>7</v>
      </c>
      <c r="AG18" s="136"/>
      <c r="AH18" s="136">
        <f t="shared" si="2"/>
        <v>150</v>
      </c>
      <c r="AI18" s="171">
        <f t="shared" si="3"/>
        <v>6</v>
      </c>
      <c r="AJ18" s="173">
        <f t="shared" si="4"/>
        <v>5.8431372549019605</v>
      </c>
      <c r="AK18" s="189" t="s">
        <v>1297</v>
      </c>
      <c r="AL18" s="189" t="s">
        <v>1298</v>
      </c>
      <c r="AM18" s="223">
        <v>7</v>
      </c>
      <c r="AN18" s="223"/>
      <c r="AO18" s="223">
        <v>6</v>
      </c>
      <c r="AP18" s="223"/>
      <c r="AQ18" s="223">
        <v>7</v>
      </c>
      <c r="AR18" s="223"/>
      <c r="AS18" s="223">
        <v>7</v>
      </c>
      <c r="AT18" s="223"/>
      <c r="AU18" s="223">
        <v>6</v>
      </c>
      <c r="AV18" s="223"/>
      <c r="AW18" s="223">
        <v>6</v>
      </c>
      <c r="AX18" s="223"/>
      <c r="AY18" s="223">
        <v>7</v>
      </c>
      <c r="AZ18" s="223"/>
      <c r="BA18" s="223">
        <v>7</v>
      </c>
      <c r="BB18" s="223"/>
      <c r="BC18" s="223">
        <f t="shared" si="5"/>
        <v>187</v>
      </c>
      <c r="BD18" s="225">
        <f t="shared" si="6"/>
        <v>6.678571428571429</v>
      </c>
      <c r="BE18" s="223">
        <v>7</v>
      </c>
      <c r="BF18" s="223"/>
      <c r="BG18" s="223">
        <v>6</v>
      </c>
      <c r="BH18" s="223"/>
      <c r="BI18" s="223">
        <v>6</v>
      </c>
      <c r="BJ18" s="223">
        <v>4</v>
      </c>
      <c r="BK18" s="223">
        <v>5</v>
      </c>
      <c r="BL18" s="223"/>
      <c r="BM18" s="223">
        <v>7</v>
      </c>
      <c r="BN18" s="223"/>
      <c r="BO18" s="223">
        <f t="shared" si="7"/>
        <v>134</v>
      </c>
      <c r="BP18" s="225">
        <f t="shared" si="8"/>
        <v>6.090909090909091</v>
      </c>
      <c r="BQ18" s="225">
        <f t="shared" si="9"/>
        <v>6.42</v>
      </c>
      <c r="BR18" s="225" t="s">
        <v>1299</v>
      </c>
      <c r="BS18" s="189" t="s">
        <v>1298</v>
      </c>
      <c r="BT18" s="223">
        <v>6</v>
      </c>
      <c r="BU18" s="223"/>
      <c r="BV18" s="223">
        <v>7</v>
      </c>
      <c r="BW18" s="223"/>
      <c r="BX18" s="223">
        <v>5</v>
      </c>
      <c r="BY18" s="223"/>
      <c r="BZ18" s="223">
        <v>6</v>
      </c>
      <c r="CA18" s="223"/>
      <c r="CB18" s="223">
        <v>6</v>
      </c>
      <c r="CC18" s="223">
        <v>3</v>
      </c>
      <c r="CD18" s="223">
        <f t="shared" si="10"/>
        <v>124</v>
      </c>
      <c r="CE18" s="189">
        <f t="shared" si="11"/>
        <v>5.904761904761905</v>
      </c>
      <c r="CF18" s="223">
        <v>5</v>
      </c>
      <c r="CG18" s="189"/>
      <c r="CH18" s="223">
        <v>6</v>
      </c>
      <c r="CI18" s="189"/>
      <c r="CJ18" s="223">
        <v>7</v>
      </c>
      <c r="CK18" s="189"/>
      <c r="CL18" s="223">
        <v>7</v>
      </c>
      <c r="CM18" s="189"/>
      <c r="CN18" s="223">
        <v>8</v>
      </c>
      <c r="CO18" s="189"/>
      <c r="CP18" s="189">
        <v>5</v>
      </c>
      <c r="CQ18" s="189"/>
      <c r="CR18" s="189">
        <v>8</v>
      </c>
      <c r="CS18" s="173"/>
      <c r="CT18" s="189"/>
      <c r="CU18" s="173"/>
      <c r="CV18" s="429">
        <f t="shared" si="12"/>
        <v>158</v>
      </c>
      <c r="CW18" s="225">
        <f t="shared" si="13"/>
        <v>6.32</v>
      </c>
      <c r="CX18" s="225">
        <f t="shared" si="14"/>
        <v>6.130434782608695</v>
      </c>
      <c r="CY18" s="225">
        <f t="shared" si="15"/>
        <v>6.129251700680272</v>
      </c>
      <c r="CZ18" s="189"/>
      <c r="DA18" s="173"/>
      <c r="DB18" s="189"/>
      <c r="DC18" s="173"/>
      <c r="DD18" s="189"/>
      <c r="DE18" s="189"/>
      <c r="DF18" s="173"/>
      <c r="DG18" s="189"/>
      <c r="DH18" s="3"/>
    </row>
    <row r="19" spans="1:112" ht="15.75">
      <c r="A19" s="2">
        <v>14</v>
      </c>
      <c r="B19" s="19" t="s">
        <v>867</v>
      </c>
      <c r="C19" s="39" t="s">
        <v>1319</v>
      </c>
      <c r="D19" s="29">
        <v>33820</v>
      </c>
      <c r="E19" s="2" t="s">
        <v>529</v>
      </c>
      <c r="F19" s="19" t="s">
        <v>675</v>
      </c>
      <c r="G19" s="14" t="s">
        <v>322</v>
      </c>
      <c r="H19" s="136">
        <v>5</v>
      </c>
      <c r="I19" s="136"/>
      <c r="J19" s="136">
        <v>5</v>
      </c>
      <c r="K19" s="136"/>
      <c r="L19" s="136">
        <v>4</v>
      </c>
      <c r="M19" s="136" t="s">
        <v>1292</v>
      </c>
      <c r="N19" s="136">
        <v>5</v>
      </c>
      <c r="O19" s="136" t="s">
        <v>1289</v>
      </c>
      <c r="P19" s="136">
        <v>5</v>
      </c>
      <c r="Q19" s="136"/>
      <c r="R19" s="136">
        <f t="shared" si="0"/>
        <v>126</v>
      </c>
      <c r="S19" s="171">
        <f t="shared" si="1"/>
        <v>4.846153846153846</v>
      </c>
      <c r="T19" s="136">
        <v>5</v>
      </c>
      <c r="U19" s="136"/>
      <c r="V19" s="136">
        <v>5</v>
      </c>
      <c r="W19" s="136">
        <v>4</v>
      </c>
      <c r="X19" s="136">
        <v>6</v>
      </c>
      <c r="Y19" s="136" t="s">
        <v>1291</v>
      </c>
      <c r="Z19" s="136">
        <v>5</v>
      </c>
      <c r="AA19" s="136" t="s">
        <v>1292</v>
      </c>
      <c r="AB19" s="136">
        <v>5</v>
      </c>
      <c r="AC19" s="136">
        <v>3</v>
      </c>
      <c r="AD19" s="136">
        <v>6</v>
      </c>
      <c r="AE19" s="136"/>
      <c r="AF19" s="136">
        <v>5</v>
      </c>
      <c r="AG19" s="136"/>
      <c r="AH19" s="136">
        <f t="shared" si="2"/>
        <v>133</v>
      </c>
      <c r="AI19" s="171">
        <f t="shared" si="3"/>
        <v>5.32</v>
      </c>
      <c r="AJ19" s="173">
        <f t="shared" si="4"/>
        <v>5.078431372549019</v>
      </c>
      <c r="AK19" s="189" t="s">
        <v>1302</v>
      </c>
      <c r="AL19" s="189" t="s">
        <v>1298</v>
      </c>
      <c r="AM19" s="223">
        <v>6</v>
      </c>
      <c r="AN19" s="223"/>
      <c r="AO19" s="223">
        <v>6</v>
      </c>
      <c r="AP19" s="223"/>
      <c r="AQ19" s="223">
        <v>5</v>
      </c>
      <c r="AR19" s="223"/>
      <c r="AS19" s="223">
        <v>6</v>
      </c>
      <c r="AT19" s="223"/>
      <c r="AU19" s="223">
        <v>5</v>
      </c>
      <c r="AV19" s="223">
        <v>4</v>
      </c>
      <c r="AW19" s="223">
        <v>5</v>
      </c>
      <c r="AX19" s="223"/>
      <c r="AY19" s="223">
        <v>5</v>
      </c>
      <c r="AZ19" s="223"/>
      <c r="BA19" s="223">
        <v>6</v>
      </c>
      <c r="BB19" s="223" t="s">
        <v>1292</v>
      </c>
      <c r="BC19" s="223">
        <f t="shared" si="5"/>
        <v>156</v>
      </c>
      <c r="BD19" s="225">
        <f t="shared" si="6"/>
        <v>5.571428571428571</v>
      </c>
      <c r="BE19" s="223">
        <v>7</v>
      </c>
      <c r="BF19" s="223" t="s">
        <v>1289</v>
      </c>
      <c r="BG19" s="223">
        <v>5</v>
      </c>
      <c r="BH19" s="223"/>
      <c r="BI19" s="223">
        <v>7</v>
      </c>
      <c r="BJ19" s="223" t="s">
        <v>1289</v>
      </c>
      <c r="BK19" s="223">
        <v>5</v>
      </c>
      <c r="BL19" s="223" t="s">
        <v>1289</v>
      </c>
      <c r="BM19" s="223">
        <v>6</v>
      </c>
      <c r="BN19" s="223"/>
      <c r="BO19" s="223">
        <f t="shared" si="7"/>
        <v>129</v>
      </c>
      <c r="BP19" s="225">
        <f t="shared" si="8"/>
        <v>5.863636363636363</v>
      </c>
      <c r="BQ19" s="225">
        <f t="shared" si="9"/>
        <v>5.7</v>
      </c>
      <c r="BR19" s="225" t="s">
        <v>1297</v>
      </c>
      <c r="BS19" s="189" t="s">
        <v>1298</v>
      </c>
      <c r="BT19" s="223">
        <v>5</v>
      </c>
      <c r="BU19" s="223">
        <v>4</v>
      </c>
      <c r="BV19" s="223">
        <v>5</v>
      </c>
      <c r="BW19" s="223"/>
      <c r="BX19" s="223">
        <v>4</v>
      </c>
      <c r="BY19" s="223">
        <v>4</v>
      </c>
      <c r="BZ19" s="223">
        <v>5</v>
      </c>
      <c r="CA19" s="223">
        <v>4</v>
      </c>
      <c r="CB19" s="223">
        <v>5</v>
      </c>
      <c r="CC19" s="223"/>
      <c r="CD19" s="223">
        <f t="shared" si="10"/>
        <v>100</v>
      </c>
      <c r="CE19" s="189">
        <f t="shared" si="11"/>
        <v>4.761904761904762</v>
      </c>
      <c r="CF19" s="223">
        <v>6</v>
      </c>
      <c r="CG19" s="189"/>
      <c r="CH19" s="223">
        <v>6</v>
      </c>
      <c r="CI19" s="189">
        <v>4</v>
      </c>
      <c r="CJ19" s="223">
        <v>7</v>
      </c>
      <c r="CK19" s="189"/>
      <c r="CL19" s="223">
        <v>5</v>
      </c>
      <c r="CM19" s="189"/>
      <c r="CN19" s="223">
        <v>6</v>
      </c>
      <c r="CO19" s="189"/>
      <c r="CP19" s="189">
        <v>7</v>
      </c>
      <c r="CQ19" s="189"/>
      <c r="CR19" s="189">
        <v>8</v>
      </c>
      <c r="CS19" s="173"/>
      <c r="CT19" s="189"/>
      <c r="CU19" s="173"/>
      <c r="CV19" s="429">
        <f t="shared" si="12"/>
        <v>156</v>
      </c>
      <c r="CW19" s="225">
        <f t="shared" si="13"/>
        <v>6.24</v>
      </c>
      <c r="CX19" s="225">
        <f t="shared" si="14"/>
        <v>5.565217391304348</v>
      </c>
      <c r="CY19" s="225">
        <f t="shared" si="15"/>
        <v>5.442176870748299</v>
      </c>
      <c r="CZ19" s="189"/>
      <c r="DA19" s="173"/>
      <c r="DB19" s="189"/>
      <c r="DC19" s="173"/>
      <c r="DD19" s="189"/>
      <c r="DE19" s="189"/>
      <c r="DF19" s="173"/>
      <c r="DG19" s="189"/>
      <c r="DH19" s="3"/>
    </row>
    <row r="20" spans="1:112" ht="15.75">
      <c r="A20" s="2">
        <v>15</v>
      </c>
      <c r="B20" s="19" t="s">
        <v>867</v>
      </c>
      <c r="C20" s="39" t="s">
        <v>219</v>
      </c>
      <c r="D20" s="29">
        <v>33943</v>
      </c>
      <c r="E20" s="2" t="s">
        <v>529</v>
      </c>
      <c r="F20" s="19" t="s">
        <v>420</v>
      </c>
      <c r="G20" s="14" t="s">
        <v>322</v>
      </c>
      <c r="H20" s="136">
        <v>4</v>
      </c>
      <c r="I20" s="136">
        <v>3</v>
      </c>
      <c r="J20" s="136">
        <v>7</v>
      </c>
      <c r="K20" s="136"/>
      <c r="L20" s="136">
        <v>5</v>
      </c>
      <c r="M20" s="136"/>
      <c r="N20" s="136">
        <v>5</v>
      </c>
      <c r="O20" s="136"/>
      <c r="P20" s="136">
        <v>5</v>
      </c>
      <c r="Q20" s="136"/>
      <c r="R20" s="136">
        <f t="shared" si="0"/>
        <v>139</v>
      </c>
      <c r="S20" s="171">
        <f t="shared" si="1"/>
        <v>5.346153846153846</v>
      </c>
      <c r="T20" s="136">
        <v>6</v>
      </c>
      <c r="U20" s="136"/>
      <c r="V20" s="136">
        <v>6</v>
      </c>
      <c r="W20" s="136"/>
      <c r="X20" s="136">
        <v>5</v>
      </c>
      <c r="Y20" s="136" t="s">
        <v>1321</v>
      </c>
      <c r="Z20" s="136">
        <v>8</v>
      </c>
      <c r="AA20" s="136" t="s">
        <v>1292</v>
      </c>
      <c r="AB20" s="136">
        <v>7</v>
      </c>
      <c r="AC20" s="136">
        <v>3</v>
      </c>
      <c r="AD20" s="136">
        <v>5</v>
      </c>
      <c r="AE20" s="136">
        <v>4</v>
      </c>
      <c r="AF20" s="136">
        <v>5</v>
      </c>
      <c r="AG20" s="136"/>
      <c r="AH20" s="136">
        <f t="shared" si="2"/>
        <v>152</v>
      </c>
      <c r="AI20" s="171">
        <f t="shared" si="3"/>
        <v>6.08</v>
      </c>
      <c r="AJ20" s="173">
        <f t="shared" si="4"/>
        <v>5.705882352941177</v>
      </c>
      <c r="AK20" s="189" t="s">
        <v>1297</v>
      </c>
      <c r="AL20" s="189" t="s">
        <v>1298</v>
      </c>
      <c r="AM20" s="223">
        <v>7</v>
      </c>
      <c r="AN20" s="223"/>
      <c r="AO20" s="223">
        <v>5</v>
      </c>
      <c r="AP20" s="223">
        <v>3</v>
      </c>
      <c r="AQ20" s="223">
        <v>6</v>
      </c>
      <c r="AR20" s="223"/>
      <c r="AS20" s="223">
        <v>6</v>
      </c>
      <c r="AT20" s="223"/>
      <c r="AU20" s="223">
        <v>5</v>
      </c>
      <c r="AV20" s="223">
        <v>4</v>
      </c>
      <c r="AW20" s="223">
        <v>4</v>
      </c>
      <c r="AX20" s="223"/>
      <c r="AY20" s="223">
        <v>5</v>
      </c>
      <c r="AZ20" s="223"/>
      <c r="BA20" s="223">
        <v>6</v>
      </c>
      <c r="BB20" s="223"/>
      <c r="BC20" s="223">
        <f t="shared" si="5"/>
        <v>158</v>
      </c>
      <c r="BD20" s="225">
        <f t="shared" si="6"/>
        <v>5.642857142857143</v>
      </c>
      <c r="BE20" s="223">
        <v>5</v>
      </c>
      <c r="BF20" s="223"/>
      <c r="BG20" s="223">
        <v>6</v>
      </c>
      <c r="BH20" s="223" t="s">
        <v>1289</v>
      </c>
      <c r="BI20" s="223">
        <v>6</v>
      </c>
      <c r="BJ20" s="223">
        <v>4</v>
      </c>
      <c r="BK20" s="223">
        <v>5</v>
      </c>
      <c r="BL20" s="223">
        <v>4</v>
      </c>
      <c r="BM20" s="223">
        <v>4</v>
      </c>
      <c r="BN20" s="223">
        <v>4</v>
      </c>
      <c r="BO20" s="223">
        <f t="shared" si="7"/>
        <v>113</v>
      </c>
      <c r="BP20" s="225">
        <f t="shared" si="8"/>
        <v>5.136363636363637</v>
      </c>
      <c r="BQ20" s="225">
        <f t="shared" si="9"/>
        <v>5.42</v>
      </c>
      <c r="BR20" s="225" t="s">
        <v>1297</v>
      </c>
      <c r="BS20" s="189" t="s">
        <v>1298</v>
      </c>
      <c r="BT20" s="223">
        <v>6</v>
      </c>
      <c r="BU20" s="223"/>
      <c r="BV20" s="223">
        <v>4</v>
      </c>
      <c r="BW20" s="223">
        <v>2</v>
      </c>
      <c r="BX20" s="223">
        <v>5</v>
      </c>
      <c r="BY20" s="223"/>
      <c r="BZ20" s="223">
        <v>4</v>
      </c>
      <c r="CA20" s="223">
        <v>2</v>
      </c>
      <c r="CB20" s="223">
        <v>5</v>
      </c>
      <c r="CC20" s="223"/>
      <c r="CD20" s="223">
        <f t="shared" si="10"/>
        <v>105</v>
      </c>
      <c r="CE20" s="189">
        <f t="shared" si="11"/>
        <v>5</v>
      </c>
      <c r="CF20" s="223">
        <v>3</v>
      </c>
      <c r="CG20" s="189">
        <v>3</v>
      </c>
      <c r="CH20" s="223">
        <v>5</v>
      </c>
      <c r="CI20" s="189">
        <v>2</v>
      </c>
      <c r="CJ20" s="223"/>
      <c r="CK20" s="189" t="s">
        <v>1229</v>
      </c>
      <c r="CL20" s="223">
        <v>6</v>
      </c>
      <c r="CM20" s="189"/>
      <c r="CN20" s="223">
        <v>4</v>
      </c>
      <c r="CO20" s="189">
        <v>2</v>
      </c>
      <c r="CP20" s="189">
        <v>5</v>
      </c>
      <c r="CQ20" s="189"/>
      <c r="CR20" s="189">
        <v>8</v>
      </c>
      <c r="CS20" s="173"/>
      <c r="CT20" s="189"/>
      <c r="CU20" s="173"/>
      <c r="CV20" s="429">
        <f t="shared" si="12"/>
        <v>102</v>
      </c>
      <c r="CW20" s="225">
        <f t="shared" si="13"/>
        <v>4.08</v>
      </c>
      <c r="CX20" s="225">
        <f t="shared" si="14"/>
        <v>4.5</v>
      </c>
      <c r="CY20" s="225">
        <f t="shared" si="15"/>
        <v>5.2312925170068025</v>
      </c>
      <c r="CZ20" s="189"/>
      <c r="DA20" s="173"/>
      <c r="DB20" s="189"/>
      <c r="DC20" s="173"/>
      <c r="DD20" s="189"/>
      <c r="DE20" s="189"/>
      <c r="DF20" s="173"/>
      <c r="DG20" s="189"/>
      <c r="DH20" s="3"/>
    </row>
    <row r="21" spans="1:112" ht="15.75">
      <c r="A21" s="2">
        <v>16</v>
      </c>
      <c r="B21" s="19" t="s">
        <v>868</v>
      </c>
      <c r="C21" s="39" t="s">
        <v>219</v>
      </c>
      <c r="D21" s="29">
        <v>33854</v>
      </c>
      <c r="E21" s="2" t="s">
        <v>529</v>
      </c>
      <c r="F21" s="19" t="s">
        <v>866</v>
      </c>
      <c r="G21" s="14" t="s">
        <v>322</v>
      </c>
      <c r="H21" s="136">
        <v>5</v>
      </c>
      <c r="I21" s="136" t="s">
        <v>1289</v>
      </c>
      <c r="J21" s="136">
        <v>5</v>
      </c>
      <c r="K21" s="136"/>
      <c r="L21" s="136">
        <v>5</v>
      </c>
      <c r="M21" s="136"/>
      <c r="N21" s="136">
        <v>6</v>
      </c>
      <c r="O21" s="136">
        <v>4</v>
      </c>
      <c r="P21" s="136">
        <v>5</v>
      </c>
      <c r="Q21" s="136"/>
      <c r="R21" s="136">
        <f t="shared" si="0"/>
        <v>135</v>
      </c>
      <c r="S21" s="171">
        <f t="shared" si="1"/>
        <v>5.1923076923076925</v>
      </c>
      <c r="T21" s="136">
        <v>5</v>
      </c>
      <c r="U21" s="136"/>
      <c r="V21" s="136">
        <v>5</v>
      </c>
      <c r="W21" s="136"/>
      <c r="X21" s="136">
        <v>5</v>
      </c>
      <c r="Y21" s="136"/>
      <c r="Z21" s="136">
        <v>5</v>
      </c>
      <c r="AA21" s="136"/>
      <c r="AB21" s="136">
        <v>5</v>
      </c>
      <c r="AC21" s="136"/>
      <c r="AD21" s="136">
        <v>6</v>
      </c>
      <c r="AE21" s="136"/>
      <c r="AF21" s="136">
        <v>5</v>
      </c>
      <c r="AG21" s="136"/>
      <c r="AH21" s="136">
        <f t="shared" si="2"/>
        <v>129</v>
      </c>
      <c r="AI21" s="171">
        <f t="shared" si="3"/>
        <v>5.16</v>
      </c>
      <c r="AJ21" s="173">
        <f t="shared" si="4"/>
        <v>5.176470588235294</v>
      </c>
      <c r="AK21" s="189" t="s">
        <v>1297</v>
      </c>
      <c r="AL21" s="189" t="s">
        <v>1298</v>
      </c>
      <c r="AM21" s="223">
        <v>7</v>
      </c>
      <c r="AN21" s="223"/>
      <c r="AO21" s="223">
        <v>5</v>
      </c>
      <c r="AP21" s="223">
        <v>4</v>
      </c>
      <c r="AQ21" s="223">
        <v>5</v>
      </c>
      <c r="AR21" s="223"/>
      <c r="AS21" s="223">
        <v>6</v>
      </c>
      <c r="AT21" s="223"/>
      <c r="AU21" s="223">
        <v>5</v>
      </c>
      <c r="AV21" s="223" t="s">
        <v>1289</v>
      </c>
      <c r="AW21" s="223">
        <v>6</v>
      </c>
      <c r="AX21" s="223"/>
      <c r="AY21" s="223">
        <v>5</v>
      </c>
      <c r="AZ21" s="223"/>
      <c r="BA21" s="223">
        <v>8</v>
      </c>
      <c r="BB21" s="223"/>
      <c r="BC21" s="223">
        <f t="shared" si="5"/>
        <v>169</v>
      </c>
      <c r="BD21" s="225">
        <f t="shared" si="6"/>
        <v>6.035714285714286</v>
      </c>
      <c r="BE21" s="223">
        <v>7</v>
      </c>
      <c r="BF21" s="223" t="s">
        <v>1289</v>
      </c>
      <c r="BG21" s="223">
        <v>5</v>
      </c>
      <c r="BH21" s="223">
        <v>4</v>
      </c>
      <c r="BI21" s="223">
        <v>5</v>
      </c>
      <c r="BJ21" s="223"/>
      <c r="BK21" s="223">
        <v>7</v>
      </c>
      <c r="BL21" s="223"/>
      <c r="BM21" s="223">
        <v>7</v>
      </c>
      <c r="BN21" s="223"/>
      <c r="BO21" s="223">
        <f t="shared" si="7"/>
        <v>138</v>
      </c>
      <c r="BP21" s="225">
        <f t="shared" si="8"/>
        <v>6.2727272727272725</v>
      </c>
      <c r="BQ21" s="225">
        <f t="shared" si="9"/>
        <v>6.14</v>
      </c>
      <c r="BR21" s="225" t="s">
        <v>1297</v>
      </c>
      <c r="BS21" s="189" t="s">
        <v>1298</v>
      </c>
      <c r="BT21" s="223">
        <v>7</v>
      </c>
      <c r="BU21" s="223"/>
      <c r="BV21" s="223">
        <v>5</v>
      </c>
      <c r="BW21" s="223"/>
      <c r="BX21" s="223">
        <v>5</v>
      </c>
      <c r="BY21" s="223">
        <v>4</v>
      </c>
      <c r="BZ21" s="223">
        <v>6</v>
      </c>
      <c r="CA21" s="223"/>
      <c r="CB21" s="223">
        <v>5</v>
      </c>
      <c r="CC21" s="223"/>
      <c r="CD21" s="223">
        <f t="shared" si="10"/>
        <v>120</v>
      </c>
      <c r="CE21" s="189">
        <f t="shared" si="11"/>
        <v>5.714285714285714</v>
      </c>
      <c r="CF21" s="223">
        <v>6</v>
      </c>
      <c r="CG21" s="189"/>
      <c r="CH21" s="223">
        <v>5</v>
      </c>
      <c r="CI21" s="189"/>
      <c r="CJ21" s="223">
        <v>6</v>
      </c>
      <c r="CK21" s="189"/>
      <c r="CL21" s="223">
        <v>6</v>
      </c>
      <c r="CM21" s="189"/>
      <c r="CN21" s="223">
        <v>6</v>
      </c>
      <c r="CO21" s="189"/>
      <c r="CP21" s="189">
        <v>6</v>
      </c>
      <c r="CQ21" s="189"/>
      <c r="CR21" s="189">
        <v>8</v>
      </c>
      <c r="CS21" s="173"/>
      <c r="CT21" s="189"/>
      <c r="CU21" s="173"/>
      <c r="CV21" s="429">
        <f t="shared" si="12"/>
        <v>149</v>
      </c>
      <c r="CW21" s="225">
        <f t="shared" si="13"/>
        <v>5.96</v>
      </c>
      <c r="CX21" s="225">
        <f t="shared" si="14"/>
        <v>5.8478260869565215</v>
      </c>
      <c r="CY21" s="225">
        <f t="shared" si="15"/>
        <v>5.714285714285714</v>
      </c>
      <c r="CZ21" s="189"/>
      <c r="DA21" s="173"/>
      <c r="DB21" s="189"/>
      <c r="DC21" s="173"/>
      <c r="DD21" s="189"/>
      <c r="DE21" s="189"/>
      <c r="DF21" s="173"/>
      <c r="DG21" s="189"/>
      <c r="DH21" s="3"/>
    </row>
    <row r="22" spans="1:112" ht="15.75">
      <c r="A22" s="2">
        <v>17</v>
      </c>
      <c r="B22" s="19" t="s">
        <v>869</v>
      </c>
      <c r="C22" s="39" t="s">
        <v>870</v>
      </c>
      <c r="D22" s="29">
        <v>33723</v>
      </c>
      <c r="E22" s="2" t="s">
        <v>529</v>
      </c>
      <c r="F22" s="19" t="s">
        <v>420</v>
      </c>
      <c r="G22" s="14" t="s">
        <v>322</v>
      </c>
      <c r="H22" s="136">
        <v>7</v>
      </c>
      <c r="I22" s="136">
        <v>4</v>
      </c>
      <c r="J22" s="136">
        <v>5</v>
      </c>
      <c r="K22" s="136"/>
      <c r="L22" s="136">
        <v>7</v>
      </c>
      <c r="M22" s="136"/>
      <c r="N22" s="136">
        <v>8</v>
      </c>
      <c r="O22" s="136"/>
      <c r="P22" s="136">
        <v>5</v>
      </c>
      <c r="Q22" s="136"/>
      <c r="R22" s="136">
        <f t="shared" si="0"/>
        <v>163</v>
      </c>
      <c r="S22" s="171">
        <f t="shared" si="1"/>
        <v>6.269230769230769</v>
      </c>
      <c r="T22" s="136">
        <v>5</v>
      </c>
      <c r="U22" s="136"/>
      <c r="V22" s="136">
        <v>6</v>
      </c>
      <c r="W22" s="136"/>
      <c r="X22" s="136">
        <v>5</v>
      </c>
      <c r="Y22" s="136"/>
      <c r="Z22" s="136">
        <v>6</v>
      </c>
      <c r="AA22" s="136"/>
      <c r="AB22" s="136">
        <v>6</v>
      </c>
      <c r="AC22" s="136"/>
      <c r="AD22" s="136">
        <v>6</v>
      </c>
      <c r="AE22" s="136"/>
      <c r="AF22" s="136">
        <v>6</v>
      </c>
      <c r="AG22" s="136"/>
      <c r="AH22" s="136">
        <f t="shared" si="2"/>
        <v>143</v>
      </c>
      <c r="AI22" s="171">
        <f t="shared" si="3"/>
        <v>5.72</v>
      </c>
      <c r="AJ22" s="173">
        <f t="shared" si="4"/>
        <v>6</v>
      </c>
      <c r="AK22" s="189" t="s">
        <v>1297</v>
      </c>
      <c r="AL22" s="189" t="s">
        <v>1298</v>
      </c>
      <c r="AM22" s="223">
        <v>6</v>
      </c>
      <c r="AN22" s="223"/>
      <c r="AO22" s="223">
        <v>6</v>
      </c>
      <c r="AP22" s="223"/>
      <c r="AQ22" s="223">
        <v>6</v>
      </c>
      <c r="AR22" s="223"/>
      <c r="AS22" s="223">
        <v>6</v>
      </c>
      <c r="AT22" s="223"/>
      <c r="AU22" s="223">
        <v>5</v>
      </c>
      <c r="AV22" s="223">
        <v>4</v>
      </c>
      <c r="AW22" s="223">
        <v>6</v>
      </c>
      <c r="AX22" s="223"/>
      <c r="AY22" s="223">
        <v>6</v>
      </c>
      <c r="AZ22" s="223"/>
      <c r="BA22" s="223">
        <v>7</v>
      </c>
      <c r="BB22" s="223"/>
      <c r="BC22" s="223">
        <f t="shared" si="5"/>
        <v>169</v>
      </c>
      <c r="BD22" s="225">
        <f t="shared" si="6"/>
        <v>6.035714285714286</v>
      </c>
      <c r="BE22" s="223">
        <v>6</v>
      </c>
      <c r="BF22" s="223">
        <v>3</v>
      </c>
      <c r="BG22" s="223">
        <v>7</v>
      </c>
      <c r="BH22" s="223"/>
      <c r="BI22" s="223">
        <v>5</v>
      </c>
      <c r="BJ22" s="223">
        <v>4</v>
      </c>
      <c r="BK22" s="223">
        <v>5</v>
      </c>
      <c r="BL22" s="223"/>
      <c r="BM22" s="223">
        <v>5</v>
      </c>
      <c r="BN22" s="223"/>
      <c r="BO22" s="223">
        <f t="shared" si="7"/>
        <v>121</v>
      </c>
      <c r="BP22" s="225">
        <f t="shared" si="8"/>
        <v>5.5</v>
      </c>
      <c r="BQ22" s="225">
        <f t="shared" si="9"/>
        <v>5.8</v>
      </c>
      <c r="BR22" s="225" t="s">
        <v>1297</v>
      </c>
      <c r="BS22" s="189" t="s">
        <v>1298</v>
      </c>
      <c r="BT22" s="223">
        <v>6</v>
      </c>
      <c r="BU22" s="223"/>
      <c r="BV22" s="223">
        <v>7</v>
      </c>
      <c r="BW22" s="223"/>
      <c r="BX22" s="223">
        <v>5</v>
      </c>
      <c r="BY22" s="223"/>
      <c r="BZ22" s="223">
        <v>5</v>
      </c>
      <c r="CA22" s="223"/>
      <c r="CB22" s="223">
        <v>7</v>
      </c>
      <c r="CC22" s="223"/>
      <c r="CD22" s="223">
        <f t="shared" si="10"/>
        <v>125</v>
      </c>
      <c r="CE22" s="189">
        <f t="shared" si="11"/>
        <v>5.9523809523809526</v>
      </c>
      <c r="CF22" s="223">
        <v>6</v>
      </c>
      <c r="CG22" s="189"/>
      <c r="CH22" s="223">
        <v>9</v>
      </c>
      <c r="CI22" s="189"/>
      <c r="CJ22" s="223">
        <v>6</v>
      </c>
      <c r="CK22" s="189"/>
      <c r="CL22" s="223">
        <v>7</v>
      </c>
      <c r="CM22" s="189"/>
      <c r="CN22" s="223">
        <v>7</v>
      </c>
      <c r="CO22" s="189"/>
      <c r="CP22" s="189">
        <v>8</v>
      </c>
      <c r="CQ22" s="189"/>
      <c r="CR22" s="189">
        <v>8</v>
      </c>
      <c r="CS22" s="173"/>
      <c r="CT22" s="189"/>
      <c r="CU22" s="173"/>
      <c r="CV22" s="429">
        <f t="shared" si="12"/>
        <v>179</v>
      </c>
      <c r="CW22" s="225">
        <f t="shared" si="13"/>
        <v>7.16</v>
      </c>
      <c r="CX22" s="225">
        <f t="shared" si="14"/>
        <v>6.608695652173913</v>
      </c>
      <c r="CY22" s="225">
        <f t="shared" si="15"/>
        <v>6.122448979591836</v>
      </c>
      <c r="CZ22" s="189"/>
      <c r="DA22" s="173"/>
      <c r="DB22" s="189"/>
      <c r="DC22" s="173"/>
      <c r="DD22" s="189"/>
      <c r="DE22" s="189"/>
      <c r="DF22" s="173"/>
      <c r="DG22" s="189"/>
      <c r="DH22" s="3"/>
    </row>
    <row r="23" spans="1:112" ht="15.75">
      <c r="A23" s="2">
        <v>18</v>
      </c>
      <c r="B23" s="19" t="s">
        <v>550</v>
      </c>
      <c r="C23" s="39" t="s">
        <v>871</v>
      </c>
      <c r="D23" s="29">
        <v>33922</v>
      </c>
      <c r="E23" s="2" t="s">
        <v>529</v>
      </c>
      <c r="F23" s="19" t="s">
        <v>864</v>
      </c>
      <c r="G23" s="14" t="s">
        <v>322</v>
      </c>
      <c r="H23" s="136">
        <v>5</v>
      </c>
      <c r="I23" s="136">
        <v>4</v>
      </c>
      <c r="J23" s="136">
        <v>5</v>
      </c>
      <c r="K23" s="136"/>
      <c r="L23" s="136">
        <v>5</v>
      </c>
      <c r="M23" s="136"/>
      <c r="N23" s="136">
        <v>8</v>
      </c>
      <c r="O23" s="136"/>
      <c r="P23" s="136">
        <v>5</v>
      </c>
      <c r="Q23" s="136"/>
      <c r="R23" s="136">
        <f t="shared" si="0"/>
        <v>145</v>
      </c>
      <c r="S23" s="171">
        <f t="shared" si="1"/>
        <v>5.576923076923077</v>
      </c>
      <c r="T23" s="136">
        <v>5</v>
      </c>
      <c r="U23" s="136"/>
      <c r="V23" s="136">
        <v>7</v>
      </c>
      <c r="W23" s="136"/>
      <c r="X23" s="136">
        <v>7</v>
      </c>
      <c r="Y23" s="136"/>
      <c r="Z23" s="136">
        <v>6</v>
      </c>
      <c r="AA23" s="136"/>
      <c r="AB23" s="136">
        <v>6</v>
      </c>
      <c r="AC23" s="136"/>
      <c r="AD23" s="136">
        <v>5</v>
      </c>
      <c r="AE23" s="136">
        <v>4</v>
      </c>
      <c r="AF23" s="136">
        <v>7</v>
      </c>
      <c r="AG23" s="136"/>
      <c r="AH23" s="136">
        <f t="shared" si="2"/>
        <v>153</v>
      </c>
      <c r="AI23" s="171">
        <f t="shared" si="3"/>
        <v>6.12</v>
      </c>
      <c r="AJ23" s="173">
        <f t="shared" si="4"/>
        <v>5.8431372549019605</v>
      </c>
      <c r="AK23" s="189" t="s">
        <v>1297</v>
      </c>
      <c r="AL23" s="189" t="s">
        <v>1298</v>
      </c>
      <c r="AM23" s="223">
        <v>6</v>
      </c>
      <c r="AN23" s="223"/>
      <c r="AO23" s="223">
        <v>6</v>
      </c>
      <c r="AP23" s="223"/>
      <c r="AQ23" s="223">
        <v>5</v>
      </c>
      <c r="AR23" s="223"/>
      <c r="AS23" s="223">
        <v>5</v>
      </c>
      <c r="AT23" s="223"/>
      <c r="AU23" s="223">
        <v>5</v>
      </c>
      <c r="AV23" s="223"/>
      <c r="AW23" s="223">
        <v>6</v>
      </c>
      <c r="AX23" s="223"/>
      <c r="AY23" s="223">
        <v>7</v>
      </c>
      <c r="AZ23" s="223"/>
      <c r="BA23" s="223">
        <v>7</v>
      </c>
      <c r="BB23" s="223"/>
      <c r="BC23" s="223">
        <f t="shared" si="5"/>
        <v>165</v>
      </c>
      <c r="BD23" s="225">
        <f t="shared" si="6"/>
        <v>5.892857142857143</v>
      </c>
      <c r="BE23" s="223">
        <v>7</v>
      </c>
      <c r="BF23" s="223"/>
      <c r="BG23" s="223">
        <v>6</v>
      </c>
      <c r="BH23" s="223">
        <v>4</v>
      </c>
      <c r="BI23" s="223">
        <v>5</v>
      </c>
      <c r="BJ23" s="223"/>
      <c r="BK23" s="223">
        <v>6</v>
      </c>
      <c r="BL23" s="223"/>
      <c r="BM23" s="223">
        <v>5</v>
      </c>
      <c r="BN23" s="223"/>
      <c r="BO23" s="223">
        <f t="shared" si="7"/>
        <v>126</v>
      </c>
      <c r="BP23" s="225">
        <f t="shared" si="8"/>
        <v>5.7272727272727275</v>
      </c>
      <c r="BQ23" s="225">
        <f t="shared" si="9"/>
        <v>5.82</v>
      </c>
      <c r="BR23" s="225" t="s">
        <v>1297</v>
      </c>
      <c r="BS23" s="189" t="s">
        <v>1298</v>
      </c>
      <c r="BT23" s="223">
        <v>6</v>
      </c>
      <c r="BU23" s="223"/>
      <c r="BV23" s="223">
        <v>6</v>
      </c>
      <c r="BW23" s="223"/>
      <c r="BX23" s="223">
        <v>6</v>
      </c>
      <c r="BY23" s="223"/>
      <c r="BZ23" s="223">
        <v>3</v>
      </c>
      <c r="CA23" s="223">
        <v>2</v>
      </c>
      <c r="CB23" s="223">
        <v>3</v>
      </c>
      <c r="CC23" s="223">
        <v>3</v>
      </c>
      <c r="CD23" s="223">
        <f t="shared" si="10"/>
        <v>105</v>
      </c>
      <c r="CE23" s="189">
        <f t="shared" si="11"/>
        <v>5</v>
      </c>
      <c r="CF23" s="223"/>
      <c r="CG23" s="189"/>
      <c r="CH23" s="223">
        <v>0</v>
      </c>
      <c r="CI23" s="189"/>
      <c r="CJ23" s="223"/>
      <c r="CK23" s="189"/>
      <c r="CL23" s="223">
        <v>2</v>
      </c>
      <c r="CM23" s="189"/>
      <c r="CN23" s="223">
        <v>2</v>
      </c>
      <c r="CO23" s="189"/>
      <c r="CP23" s="189"/>
      <c r="CQ23" s="189"/>
      <c r="CR23" s="189"/>
      <c r="CS23" s="173"/>
      <c r="CT23" s="189"/>
      <c r="CU23" s="173"/>
      <c r="CV23" s="429">
        <f t="shared" si="12"/>
        <v>16</v>
      </c>
      <c r="CW23" s="225">
        <f t="shared" si="13"/>
        <v>0.64</v>
      </c>
      <c r="CX23" s="225">
        <f t="shared" si="14"/>
        <v>2.630434782608696</v>
      </c>
      <c r="CY23" s="225">
        <f t="shared" si="15"/>
        <v>4.829931972789115</v>
      </c>
      <c r="CZ23" s="189"/>
      <c r="DA23" s="173"/>
      <c r="DB23" s="189"/>
      <c r="DC23" s="173"/>
      <c r="DD23" s="189"/>
      <c r="DE23" s="189"/>
      <c r="DF23" s="173"/>
      <c r="DG23" s="189"/>
      <c r="DH23" s="3"/>
    </row>
    <row r="24" spans="1:112" ht="15.75">
      <c r="A24" s="2">
        <v>19</v>
      </c>
      <c r="B24" s="19" t="s">
        <v>872</v>
      </c>
      <c r="C24" s="39" t="s">
        <v>871</v>
      </c>
      <c r="D24" s="29">
        <v>33879</v>
      </c>
      <c r="E24" s="2" t="s">
        <v>529</v>
      </c>
      <c r="F24" s="19" t="s">
        <v>420</v>
      </c>
      <c r="G24" s="14" t="s">
        <v>67</v>
      </c>
      <c r="H24" s="136">
        <v>6</v>
      </c>
      <c r="I24" s="136">
        <v>4</v>
      </c>
      <c r="J24" s="136">
        <v>7</v>
      </c>
      <c r="K24" s="136"/>
      <c r="L24" s="136">
        <v>8</v>
      </c>
      <c r="M24" s="136"/>
      <c r="N24" s="136">
        <v>6</v>
      </c>
      <c r="O24" s="136"/>
      <c r="P24" s="136">
        <v>5</v>
      </c>
      <c r="Q24" s="136"/>
      <c r="R24" s="136">
        <f t="shared" si="0"/>
        <v>166</v>
      </c>
      <c r="S24" s="171">
        <f t="shared" si="1"/>
        <v>6.384615384615385</v>
      </c>
      <c r="T24" s="136">
        <v>7</v>
      </c>
      <c r="U24" s="136"/>
      <c r="V24" s="136">
        <v>8</v>
      </c>
      <c r="W24" s="136"/>
      <c r="X24" s="136">
        <v>9</v>
      </c>
      <c r="Y24" s="136"/>
      <c r="Z24" s="136">
        <v>6</v>
      </c>
      <c r="AA24" s="136"/>
      <c r="AB24" s="136">
        <v>6</v>
      </c>
      <c r="AC24" s="136"/>
      <c r="AD24" s="136">
        <v>5</v>
      </c>
      <c r="AE24" s="136">
        <v>4</v>
      </c>
      <c r="AF24" s="136">
        <v>7</v>
      </c>
      <c r="AG24" s="136"/>
      <c r="AH24" s="136">
        <f t="shared" si="2"/>
        <v>170</v>
      </c>
      <c r="AI24" s="171">
        <f t="shared" si="3"/>
        <v>6.8</v>
      </c>
      <c r="AJ24" s="173">
        <f t="shared" si="4"/>
        <v>6.588235294117647</v>
      </c>
      <c r="AK24" s="189" t="s">
        <v>1299</v>
      </c>
      <c r="AL24" s="189" t="s">
        <v>1298</v>
      </c>
      <c r="AM24" s="223">
        <v>7</v>
      </c>
      <c r="AN24" s="223"/>
      <c r="AO24" s="223">
        <v>6</v>
      </c>
      <c r="AP24" s="223"/>
      <c r="AQ24" s="223">
        <v>6</v>
      </c>
      <c r="AR24" s="223"/>
      <c r="AS24" s="223">
        <v>6</v>
      </c>
      <c r="AT24" s="223"/>
      <c r="AU24" s="223">
        <v>5</v>
      </c>
      <c r="AV24" s="223"/>
      <c r="AW24" s="223">
        <v>7</v>
      </c>
      <c r="AX24" s="223"/>
      <c r="AY24" s="223">
        <v>6</v>
      </c>
      <c r="AZ24" s="223"/>
      <c r="BA24" s="223">
        <v>8</v>
      </c>
      <c r="BB24" s="223"/>
      <c r="BC24" s="223">
        <f t="shared" si="5"/>
        <v>181</v>
      </c>
      <c r="BD24" s="225">
        <f t="shared" si="6"/>
        <v>6.464285714285714</v>
      </c>
      <c r="BE24" s="223">
        <v>5</v>
      </c>
      <c r="BF24" s="223"/>
      <c r="BG24" s="223">
        <v>7</v>
      </c>
      <c r="BH24" s="223"/>
      <c r="BI24" s="223">
        <v>7</v>
      </c>
      <c r="BJ24" s="223"/>
      <c r="BK24" s="223">
        <v>8</v>
      </c>
      <c r="BL24" s="223"/>
      <c r="BM24" s="223">
        <v>7</v>
      </c>
      <c r="BN24" s="223"/>
      <c r="BO24" s="223">
        <f t="shared" si="7"/>
        <v>154</v>
      </c>
      <c r="BP24" s="225">
        <f t="shared" si="8"/>
        <v>7</v>
      </c>
      <c r="BQ24" s="225">
        <f t="shared" si="9"/>
        <v>6.7</v>
      </c>
      <c r="BR24" s="225" t="s">
        <v>1299</v>
      </c>
      <c r="BS24" s="189" t="s">
        <v>1298</v>
      </c>
      <c r="BT24" s="223">
        <v>7</v>
      </c>
      <c r="BU24" s="223"/>
      <c r="BV24" s="223">
        <v>7</v>
      </c>
      <c r="BW24" s="223"/>
      <c r="BX24" s="223">
        <v>9</v>
      </c>
      <c r="BY24" s="223"/>
      <c r="BZ24" s="223">
        <v>8</v>
      </c>
      <c r="CA24" s="223"/>
      <c r="CB24" s="223">
        <v>10</v>
      </c>
      <c r="CC24" s="223"/>
      <c r="CD24" s="223">
        <f t="shared" si="10"/>
        <v>172</v>
      </c>
      <c r="CE24" s="189">
        <f t="shared" si="11"/>
        <v>8.19047619047619</v>
      </c>
      <c r="CF24" s="223">
        <v>8</v>
      </c>
      <c r="CG24" s="189"/>
      <c r="CH24" s="223">
        <v>9</v>
      </c>
      <c r="CI24" s="189"/>
      <c r="CJ24" s="223">
        <v>8</v>
      </c>
      <c r="CK24" s="189"/>
      <c r="CL24" s="223">
        <v>9</v>
      </c>
      <c r="CM24" s="189"/>
      <c r="CN24" s="223">
        <v>8</v>
      </c>
      <c r="CO24" s="189"/>
      <c r="CP24" s="189">
        <v>8</v>
      </c>
      <c r="CQ24" s="189"/>
      <c r="CR24" s="189">
        <v>8</v>
      </c>
      <c r="CS24" s="173"/>
      <c r="CT24" s="189"/>
      <c r="CU24" s="173"/>
      <c r="CV24" s="429">
        <f t="shared" si="12"/>
        <v>208</v>
      </c>
      <c r="CW24" s="225">
        <f t="shared" si="13"/>
        <v>8.32</v>
      </c>
      <c r="CX24" s="225">
        <f t="shared" si="14"/>
        <v>8.26086956521739</v>
      </c>
      <c r="CY24" s="225">
        <f t="shared" si="15"/>
        <v>7.149659863945578</v>
      </c>
      <c r="CZ24" s="189"/>
      <c r="DA24" s="173"/>
      <c r="DB24" s="189"/>
      <c r="DC24" s="173"/>
      <c r="DD24" s="189"/>
      <c r="DE24" s="189"/>
      <c r="DF24" s="173"/>
      <c r="DG24" s="189"/>
      <c r="DH24" s="3"/>
    </row>
    <row r="25" spans="1:112" ht="15.75">
      <c r="A25" s="2">
        <v>20</v>
      </c>
      <c r="B25" s="19" t="s">
        <v>873</v>
      </c>
      <c r="C25" s="39" t="s">
        <v>453</v>
      </c>
      <c r="D25" s="29">
        <v>33961</v>
      </c>
      <c r="E25" s="2" t="s">
        <v>529</v>
      </c>
      <c r="F25" s="19" t="s">
        <v>420</v>
      </c>
      <c r="G25" s="14" t="s">
        <v>322</v>
      </c>
      <c r="H25" s="136">
        <v>5</v>
      </c>
      <c r="I25" s="136"/>
      <c r="J25" s="136">
        <v>5</v>
      </c>
      <c r="K25" s="136"/>
      <c r="L25" s="136">
        <v>6</v>
      </c>
      <c r="M25" s="136"/>
      <c r="N25" s="136">
        <v>8</v>
      </c>
      <c r="O25" s="136"/>
      <c r="P25" s="136">
        <v>5</v>
      </c>
      <c r="Q25" s="136"/>
      <c r="R25" s="136">
        <f t="shared" si="0"/>
        <v>149</v>
      </c>
      <c r="S25" s="171">
        <f t="shared" si="1"/>
        <v>5.730769230769231</v>
      </c>
      <c r="T25" s="136">
        <v>5</v>
      </c>
      <c r="U25" s="136"/>
      <c r="V25" s="136">
        <v>7</v>
      </c>
      <c r="W25" s="136"/>
      <c r="X25" s="136">
        <v>9</v>
      </c>
      <c r="Y25" s="136"/>
      <c r="Z25" s="136">
        <v>5</v>
      </c>
      <c r="AA25" s="136"/>
      <c r="AB25" s="136">
        <v>6</v>
      </c>
      <c r="AC25" s="136"/>
      <c r="AD25" s="136">
        <v>5</v>
      </c>
      <c r="AE25" s="136"/>
      <c r="AF25" s="136">
        <v>7</v>
      </c>
      <c r="AG25" s="136"/>
      <c r="AH25" s="136">
        <f t="shared" si="2"/>
        <v>156</v>
      </c>
      <c r="AI25" s="171">
        <f t="shared" si="3"/>
        <v>6.24</v>
      </c>
      <c r="AJ25" s="173">
        <f t="shared" si="4"/>
        <v>5.980392156862745</v>
      </c>
      <c r="AK25" s="189" t="s">
        <v>1297</v>
      </c>
      <c r="AL25" s="189" t="s">
        <v>1298</v>
      </c>
      <c r="AM25" s="223">
        <v>7</v>
      </c>
      <c r="AN25" s="223"/>
      <c r="AO25" s="223">
        <v>7</v>
      </c>
      <c r="AP25" s="223"/>
      <c r="AQ25" s="223">
        <v>5</v>
      </c>
      <c r="AR25" s="223"/>
      <c r="AS25" s="223">
        <v>7</v>
      </c>
      <c r="AT25" s="223"/>
      <c r="AU25" s="223">
        <v>5</v>
      </c>
      <c r="AV25" s="223"/>
      <c r="AW25" s="223">
        <v>7</v>
      </c>
      <c r="AX25" s="223"/>
      <c r="AY25" s="223">
        <v>6</v>
      </c>
      <c r="AZ25" s="223"/>
      <c r="BA25" s="223">
        <v>8</v>
      </c>
      <c r="BB25" s="223"/>
      <c r="BC25" s="223">
        <f t="shared" si="5"/>
        <v>185</v>
      </c>
      <c r="BD25" s="225">
        <f t="shared" si="6"/>
        <v>6.607142857142857</v>
      </c>
      <c r="BE25" s="223">
        <v>6</v>
      </c>
      <c r="BF25" s="223"/>
      <c r="BG25" s="223">
        <v>6</v>
      </c>
      <c r="BH25" s="223"/>
      <c r="BI25" s="223">
        <v>7</v>
      </c>
      <c r="BJ25" s="223"/>
      <c r="BK25" s="223">
        <v>8</v>
      </c>
      <c r="BL25" s="223"/>
      <c r="BM25" s="223">
        <v>5</v>
      </c>
      <c r="BN25" s="223"/>
      <c r="BO25" s="223">
        <f t="shared" si="7"/>
        <v>143</v>
      </c>
      <c r="BP25" s="225">
        <f t="shared" si="8"/>
        <v>6.5</v>
      </c>
      <c r="BQ25" s="225">
        <f t="shared" si="9"/>
        <v>6.56</v>
      </c>
      <c r="BR25" s="225" t="s">
        <v>1299</v>
      </c>
      <c r="BS25" s="189" t="s">
        <v>1298</v>
      </c>
      <c r="BT25" s="223">
        <v>6</v>
      </c>
      <c r="BU25" s="223">
        <v>3</v>
      </c>
      <c r="BV25" s="223">
        <v>6</v>
      </c>
      <c r="BW25" s="223"/>
      <c r="BX25" s="223">
        <v>8</v>
      </c>
      <c r="BY25" s="223"/>
      <c r="BZ25" s="223">
        <v>7</v>
      </c>
      <c r="CA25" s="223"/>
      <c r="CB25" s="223">
        <v>8</v>
      </c>
      <c r="CC25" s="223">
        <v>4</v>
      </c>
      <c r="CD25" s="223">
        <f t="shared" si="10"/>
        <v>147</v>
      </c>
      <c r="CE25" s="189">
        <f t="shared" si="11"/>
        <v>7</v>
      </c>
      <c r="CF25" s="223">
        <v>8</v>
      </c>
      <c r="CG25" s="189"/>
      <c r="CH25" s="223">
        <v>7</v>
      </c>
      <c r="CI25" s="189"/>
      <c r="CJ25" s="223">
        <v>6</v>
      </c>
      <c r="CK25" s="189"/>
      <c r="CL25" s="223">
        <v>9</v>
      </c>
      <c r="CM25" s="189"/>
      <c r="CN25" s="223">
        <v>8</v>
      </c>
      <c r="CO25" s="189"/>
      <c r="CP25" s="189">
        <v>8</v>
      </c>
      <c r="CQ25" s="189"/>
      <c r="CR25" s="189">
        <v>8</v>
      </c>
      <c r="CS25" s="173"/>
      <c r="CT25" s="189"/>
      <c r="CU25" s="173"/>
      <c r="CV25" s="429">
        <f t="shared" si="12"/>
        <v>194</v>
      </c>
      <c r="CW25" s="225">
        <f t="shared" si="13"/>
        <v>7.76</v>
      </c>
      <c r="CX25" s="225">
        <f t="shared" si="14"/>
        <v>7.413043478260869</v>
      </c>
      <c r="CY25" s="225">
        <f t="shared" si="15"/>
        <v>6.625850340136054</v>
      </c>
      <c r="CZ25" s="189"/>
      <c r="DA25" s="173"/>
      <c r="DB25" s="189"/>
      <c r="DC25" s="173"/>
      <c r="DD25" s="189"/>
      <c r="DE25" s="189"/>
      <c r="DF25" s="173"/>
      <c r="DG25" s="189"/>
      <c r="DH25" s="3"/>
    </row>
    <row r="26" spans="1:112" ht="15.75">
      <c r="A26" s="2">
        <v>21</v>
      </c>
      <c r="B26" s="19" t="s">
        <v>828</v>
      </c>
      <c r="C26" s="39" t="s">
        <v>457</v>
      </c>
      <c r="D26" s="29">
        <v>33647</v>
      </c>
      <c r="E26" s="2" t="s">
        <v>529</v>
      </c>
      <c r="F26" s="19" t="s">
        <v>420</v>
      </c>
      <c r="G26" s="14" t="s">
        <v>322</v>
      </c>
      <c r="H26" s="136">
        <v>5</v>
      </c>
      <c r="I26" s="136"/>
      <c r="J26" s="136">
        <v>5</v>
      </c>
      <c r="K26" s="136"/>
      <c r="L26" s="136">
        <v>5</v>
      </c>
      <c r="M26" s="136"/>
      <c r="N26" s="136">
        <v>5</v>
      </c>
      <c r="O26" s="136">
        <v>4</v>
      </c>
      <c r="P26" s="136">
        <v>5</v>
      </c>
      <c r="Q26" s="136"/>
      <c r="R26" s="136">
        <f t="shared" si="0"/>
        <v>130</v>
      </c>
      <c r="S26" s="171">
        <f t="shared" si="1"/>
        <v>5</v>
      </c>
      <c r="T26" s="136">
        <v>6</v>
      </c>
      <c r="U26" s="136">
        <v>4</v>
      </c>
      <c r="V26" s="136">
        <v>6</v>
      </c>
      <c r="W26" s="136"/>
      <c r="X26" s="136">
        <v>5</v>
      </c>
      <c r="Y26" s="136"/>
      <c r="Z26" s="136">
        <v>5</v>
      </c>
      <c r="AA26" s="136"/>
      <c r="AB26" s="136">
        <v>5</v>
      </c>
      <c r="AC26" s="136"/>
      <c r="AD26" s="136">
        <v>5</v>
      </c>
      <c r="AE26" s="136"/>
      <c r="AF26" s="136">
        <v>6</v>
      </c>
      <c r="AG26" s="136"/>
      <c r="AH26" s="136">
        <f t="shared" si="2"/>
        <v>134</v>
      </c>
      <c r="AI26" s="171">
        <f t="shared" si="3"/>
        <v>5.36</v>
      </c>
      <c r="AJ26" s="173">
        <f t="shared" si="4"/>
        <v>5.176470588235294</v>
      </c>
      <c r="AK26" s="189" t="s">
        <v>1297</v>
      </c>
      <c r="AL26" s="189" t="s">
        <v>1298</v>
      </c>
      <c r="AM26" s="223">
        <v>7</v>
      </c>
      <c r="AN26" s="223"/>
      <c r="AO26" s="223">
        <v>6</v>
      </c>
      <c r="AP26" s="223"/>
      <c r="AQ26" s="223">
        <v>7</v>
      </c>
      <c r="AR26" s="223"/>
      <c r="AS26" s="223">
        <v>6</v>
      </c>
      <c r="AT26" s="223"/>
      <c r="AU26" s="223">
        <v>8</v>
      </c>
      <c r="AV26" s="223"/>
      <c r="AW26" s="223">
        <v>5</v>
      </c>
      <c r="AX26" s="223"/>
      <c r="AY26" s="223">
        <v>6</v>
      </c>
      <c r="AZ26" s="223"/>
      <c r="BA26" s="223">
        <v>7</v>
      </c>
      <c r="BB26" s="223"/>
      <c r="BC26" s="223">
        <f t="shared" si="5"/>
        <v>183</v>
      </c>
      <c r="BD26" s="225">
        <f t="shared" si="6"/>
        <v>6.535714285714286</v>
      </c>
      <c r="BE26" s="223">
        <v>8</v>
      </c>
      <c r="BF26" s="223"/>
      <c r="BG26" s="223">
        <v>6</v>
      </c>
      <c r="BH26" s="223"/>
      <c r="BI26" s="223">
        <v>6</v>
      </c>
      <c r="BJ26" s="223"/>
      <c r="BK26" s="223">
        <v>6</v>
      </c>
      <c r="BL26" s="223"/>
      <c r="BM26" s="223">
        <v>5</v>
      </c>
      <c r="BN26" s="223">
        <v>4</v>
      </c>
      <c r="BO26" s="223">
        <f t="shared" si="7"/>
        <v>133</v>
      </c>
      <c r="BP26" s="225">
        <f t="shared" si="8"/>
        <v>6.045454545454546</v>
      </c>
      <c r="BQ26" s="225">
        <f t="shared" si="9"/>
        <v>6.32</v>
      </c>
      <c r="BR26" s="225" t="s">
        <v>1299</v>
      </c>
      <c r="BS26" s="189" t="s">
        <v>1298</v>
      </c>
      <c r="BT26" s="223">
        <v>6</v>
      </c>
      <c r="BU26" s="223"/>
      <c r="BV26" s="223">
        <v>7</v>
      </c>
      <c r="BW26" s="223"/>
      <c r="BX26" s="223">
        <v>5</v>
      </c>
      <c r="BY26" s="223">
        <v>4</v>
      </c>
      <c r="BZ26" s="223">
        <v>6</v>
      </c>
      <c r="CA26" s="223"/>
      <c r="CB26" s="223">
        <v>6</v>
      </c>
      <c r="CC26" s="223">
        <v>4</v>
      </c>
      <c r="CD26" s="223">
        <f t="shared" si="10"/>
        <v>124</v>
      </c>
      <c r="CE26" s="189">
        <f t="shared" si="11"/>
        <v>5.904761904761905</v>
      </c>
      <c r="CF26" s="223">
        <v>6</v>
      </c>
      <c r="CG26" s="189"/>
      <c r="CH26" s="223">
        <v>5</v>
      </c>
      <c r="CI26" s="189"/>
      <c r="CJ26" s="223">
        <v>7</v>
      </c>
      <c r="CK26" s="189"/>
      <c r="CL26" s="223">
        <v>6</v>
      </c>
      <c r="CM26" s="189"/>
      <c r="CN26" s="223">
        <v>7</v>
      </c>
      <c r="CO26" s="189"/>
      <c r="CP26" s="189">
        <v>8</v>
      </c>
      <c r="CQ26" s="189"/>
      <c r="CR26" s="189">
        <v>8</v>
      </c>
      <c r="CS26" s="173"/>
      <c r="CT26" s="189"/>
      <c r="CU26" s="173"/>
      <c r="CV26" s="429">
        <f t="shared" si="12"/>
        <v>166</v>
      </c>
      <c r="CW26" s="225">
        <f t="shared" si="13"/>
        <v>6.64</v>
      </c>
      <c r="CX26" s="225">
        <f t="shared" si="14"/>
        <v>6.304347826086956</v>
      </c>
      <c r="CY26" s="225">
        <f t="shared" si="15"/>
        <v>5.918367346938775</v>
      </c>
      <c r="CZ26" s="189"/>
      <c r="DA26" s="173"/>
      <c r="DB26" s="189"/>
      <c r="DC26" s="173"/>
      <c r="DD26" s="189"/>
      <c r="DE26" s="189"/>
      <c r="DF26" s="173"/>
      <c r="DG26" s="189"/>
      <c r="DH26" s="3"/>
    </row>
    <row r="27" spans="1:112" ht="15.75">
      <c r="A27" s="2">
        <v>22</v>
      </c>
      <c r="B27" s="19" t="s">
        <v>550</v>
      </c>
      <c r="C27" s="39" t="s">
        <v>874</v>
      </c>
      <c r="D27" s="29">
        <v>33594</v>
      </c>
      <c r="E27" s="2" t="s">
        <v>529</v>
      </c>
      <c r="F27" s="19" t="s">
        <v>101</v>
      </c>
      <c r="G27" s="14" t="s">
        <v>102</v>
      </c>
      <c r="H27" s="136">
        <v>8</v>
      </c>
      <c r="I27" s="136"/>
      <c r="J27" s="136">
        <v>7</v>
      </c>
      <c r="K27" s="136"/>
      <c r="L27" s="136">
        <v>6</v>
      </c>
      <c r="M27" s="136"/>
      <c r="N27" s="136">
        <v>6</v>
      </c>
      <c r="O27" s="136"/>
      <c r="P27" s="136">
        <v>6</v>
      </c>
      <c r="Q27" s="136"/>
      <c r="R27" s="136">
        <f t="shared" si="0"/>
        <v>173</v>
      </c>
      <c r="S27" s="171">
        <f t="shared" si="1"/>
        <v>6.653846153846154</v>
      </c>
      <c r="T27" s="136">
        <v>7</v>
      </c>
      <c r="U27" s="136"/>
      <c r="V27" s="136">
        <v>6</v>
      </c>
      <c r="W27" s="136"/>
      <c r="X27" s="136">
        <v>6</v>
      </c>
      <c r="Y27" s="136"/>
      <c r="Z27" s="136">
        <v>6</v>
      </c>
      <c r="AA27" s="136"/>
      <c r="AB27" s="136">
        <v>7</v>
      </c>
      <c r="AC27" s="136"/>
      <c r="AD27" s="136">
        <v>6</v>
      </c>
      <c r="AE27" s="136"/>
      <c r="AF27" s="136">
        <v>6</v>
      </c>
      <c r="AG27" s="136"/>
      <c r="AH27" s="136">
        <f t="shared" si="2"/>
        <v>156</v>
      </c>
      <c r="AI27" s="171">
        <f t="shared" si="3"/>
        <v>6.24</v>
      </c>
      <c r="AJ27" s="173">
        <f t="shared" si="4"/>
        <v>6.450980392156863</v>
      </c>
      <c r="AK27" s="189" t="s">
        <v>1299</v>
      </c>
      <c r="AL27" s="189" t="s">
        <v>1298</v>
      </c>
      <c r="AM27" s="223">
        <v>7</v>
      </c>
      <c r="AN27" s="223"/>
      <c r="AO27" s="223">
        <v>7</v>
      </c>
      <c r="AP27" s="223"/>
      <c r="AQ27" s="223">
        <v>5</v>
      </c>
      <c r="AR27" s="223"/>
      <c r="AS27" s="223">
        <v>5</v>
      </c>
      <c r="AT27" s="223"/>
      <c r="AU27" s="223">
        <v>5</v>
      </c>
      <c r="AV27" s="223">
        <v>4</v>
      </c>
      <c r="AW27" s="223">
        <v>7</v>
      </c>
      <c r="AX27" s="223"/>
      <c r="AY27" s="223">
        <v>6</v>
      </c>
      <c r="AZ27" s="223"/>
      <c r="BA27" s="223">
        <v>8</v>
      </c>
      <c r="BB27" s="223"/>
      <c r="BC27" s="223">
        <f t="shared" si="5"/>
        <v>177</v>
      </c>
      <c r="BD27" s="225">
        <f t="shared" si="6"/>
        <v>6.321428571428571</v>
      </c>
      <c r="BE27" s="223">
        <v>6</v>
      </c>
      <c r="BF27" s="223"/>
      <c r="BG27" s="223">
        <v>7</v>
      </c>
      <c r="BH27" s="223"/>
      <c r="BI27" s="223">
        <v>6</v>
      </c>
      <c r="BJ27" s="223">
        <v>4</v>
      </c>
      <c r="BK27" s="223">
        <v>5</v>
      </c>
      <c r="BL27" s="223"/>
      <c r="BM27" s="223">
        <v>5</v>
      </c>
      <c r="BN27" s="223"/>
      <c r="BO27" s="223">
        <f t="shared" si="7"/>
        <v>125</v>
      </c>
      <c r="BP27" s="225">
        <f t="shared" si="8"/>
        <v>5.681818181818182</v>
      </c>
      <c r="BQ27" s="225">
        <f t="shared" si="9"/>
        <v>6.04</v>
      </c>
      <c r="BR27" s="225" t="s">
        <v>1299</v>
      </c>
      <c r="BS27" s="189" t="s">
        <v>1298</v>
      </c>
      <c r="BT27" s="223">
        <v>6</v>
      </c>
      <c r="BU27" s="223"/>
      <c r="BV27" s="223">
        <v>8</v>
      </c>
      <c r="BW27" s="223"/>
      <c r="BX27" s="223">
        <v>7</v>
      </c>
      <c r="BY27" s="223"/>
      <c r="BZ27" s="223">
        <v>7</v>
      </c>
      <c r="CA27" s="223"/>
      <c r="CB27" s="223">
        <v>7</v>
      </c>
      <c r="CC27" s="223"/>
      <c r="CD27" s="223">
        <f t="shared" si="10"/>
        <v>144</v>
      </c>
      <c r="CE27" s="189">
        <f t="shared" si="11"/>
        <v>6.857142857142857</v>
      </c>
      <c r="CF27" s="223">
        <v>7</v>
      </c>
      <c r="CG27" s="189"/>
      <c r="CH27" s="223">
        <v>8</v>
      </c>
      <c r="CI27" s="189"/>
      <c r="CJ27" s="223">
        <v>9</v>
      </c>
      <c r="CK27" s="189"/>
      <c r="CL27" s="223">
        <v>8</v>
      </c>
      <c r="CM27" s="189"/>
      <c r="CN27" s="223">
        <v>7</v>
      </c>
      <c r="CO27" s="189"/>
      <c r="CP27" s="189">
        <v>5</v>
      </c>
      <c r="CQ27" s="189"/>
      <c r="CR27" s="189">
        <v>8</v>
      </c>
      <c r="CS27" s="173"/>
      <c r="CT27" s="189"/>
      <c r="CU27" s="173"/>
      <c r="CV27" s="429">
        <f t="shared" si="12"/>
        <v>182</v>
      </c>
      <c r="CW27" s="225">
        <f t="shared" si="13"/>
        <v>7.28</v>
      </c>
      <c r="CX27" s="225">
        <f t="shared" si="14"/>
        <v>7.086956521739131</v>
      </c>
      <c r="CY27" s="225">
        <f t="shared" si="15"/>
        <v>6.510204081632653</v>
      </c>
      <c r="CZ27" s="189"/>
      <c r="DA27" s="173"/>
      <c r="DB27" s="189"/>
      <c r="DC27" s="173"/>
      <c r="DD27" s="189"/>
      <c r="DE27" s="189"/>
      <c r="DF27" s="173"/>
      <c r="DG27" s="189"/>
      <c r="DH27" s="3"/>
    </row>
    <row r="28" spans="1:112" ht="15.75">
      <c r="A28" s="2">
        <v>23</v>
      </c>
      <c r="B28" s="19" t="s">
        <v>875</v>
      </c>
      <c r="C28" s="39" t="s">
        <v>876</v>
      </c>
      <c r="D28" s="29">
        <v>33763</v>
      </c>
      <c r="E28" s="2" t="s">
        <v>529</v>
      </c>
      <c r="F28" s="19" t="s">
        <v>420</v>
      </c>
      <c r="G28" s="14" t="s">
        <v>322</v>
      </c>
      <c r="H28" s="136">
        <v>6</v>
      </c>
      <c r="I28" s="136"/>
      <c r="J28" s="136">
        <v>6</v>
      </c>
      <c r="K28" s="136"/>
      <c r="L28" s="136">
        <v>6</v>
      </c>
      <c r="M28" s="136"/>
      <c r="N28" s="136">
        <v>7</v>
      </c>
      <c r="O28" s="136"/>
      <c r="P28" s="136">
        <v>6</v>
      </c>
      <c r="Q28" s="136"/>
      <c r="R28" s="136">
        <f t="shared" si="0"/>
        <v>161</v>
      </c>
      <c r="S28" s="171">
        <f t="shared" si="1"/>
        <v>6.1923076923076925</v>
      </c>
      <c r="T28" s="136">
        <v>6</v>
      </c>
      <c r="U28" s="136"/>
      <c r="V28" s="136">
        <v>5</v>
      </c>
      <c r="W28" s="136"/>
      <c r="X28" s="136">
        <v>8</v>
      </c>
      <c r="Y28" s="136"/>
      <c r="Z28" s="136">
        <v>5</v>
      </c>
      <c r="AA28" s="136"/>
      <c r="AB28" s="136">
        <v>5</v>
      </c>
      <c r="AC28" s="136"/>
      <c r="AD28" s="136">
        <v>6</v>
      </c>
      <c r="AE28" s="136"/>
      <c r="AF28" s="136">
        <v>8</v>
      </c>
      <c r="AG28" s="136"/>
      <c r="AH28" s="136">
        <f t="shared" si="2"/>
        <v>153</v>
      </c>
      <c r="AI28" s="171">
        <f t="shared" si="3"/>
        <v>6.12</v>
      </c>
      <c r="AJ28" s="173">
        <f t="shared" si="4"/>
        <v>6.1568627450980395</v>
      </c>
      <c r="AK28" s="189" t="s">
        <v>1299</v>
      </c>
      <c r="AL28" s="189" t="s">
        <v>1298</v>
      </c>
      <c r="AM28" s="223">
        <v>7</v>
      </c>
      <c r="AN28" s="223"/>
      <c r="AO28" s="223">
        <v>8</v>
      </c>
      <c r="AP28" s="223"/>
      <c r="AQ28" s="223">
        <v>7</v>
      </c>
      <c r="AR28" s="223"/>
      <c r="AS28" s="223">
        <v>8</v>
      </c>
      <c r="AT28" s="223"/>
      <c r="AU28" s="223">
        <v>5</v>
      </c>
      <c r="AV28" s="223"/>
      <c r="AW28" s="223">
        <v>8</v>
      </c>
      <c r="AX28" s="223"/>
      <c r="AY28" s="223">
        <v>8</v>
      </c>
      <c r="AZ28" s="223"/>
      <c r="BA28" s="223">
        <v>9</v>
      </c>
      <c r="BB28" s="223"/>
      <c r="BC28" s="223">
        <f t="shared" si="5"/>
        <v>211</v>
      </c>
      <c r="BD28" s="225">
        <f t="shared" si="6"/>
        <v>7.535714285714286</v>
      </c>
      <c r="BE28" s="223">
        <v>8</v>
      </c>
      <c r="BF28" s="223">
        <v>4</v>
      </c>
      <c r="BG28" s="223">
        <v>7</v>
      </c>
      <c r="BH28" s="223"/>
      <c r="BI28" s="223">
        <v>6</v>
      </c>
      <c r="BJ28" s="223"/>
      <c r="BK28" s="223">
        <v>7</v>
      </c>
      <c r="BL28" s="223"/>
      <c r="BM28" s="223">
        <v>6</v>
      </c>
      <c r="BN28" s="223"/>
      <c r="BO28" s="223">
        <f t="shared" si="7"/>
        <v>148</v>
      </c>
      <c r="BP28" s="225">
        <f t="shared" si="8"/>
        <v>6.7272727272727275</v>
      </c>
      <c r="BQ28" s="225">
        <f t="shared" si="9"/>
        <v>7.18</v>
      </c>
      <c r="BR28" s="225" t="s">
        <v>1301</v>
      </c>
      <c r="BS28" s="189" t="s">
        <v>1298</v>
      </c>
      <c r="BT28" s="223">
        <v>8</v>
      </c>
      <c r="BU28" s="223"/>
      <c r="BV28" s="223">
        <v>8</v>
      </c>
      <c r="BW28" s="223"/>
      <c r="BX28" s="223">
        <v>9</v>
      </c>
      <c r="BY28" s="223"/>
      <c r="BZ28" s="223">
        <v>8</v>
      </c>
      <c r="CA28" s="223"/>
      <c r="CB28" s="223">
        <v>9</v>
      </c>
      <c r="CC28" s="223"/>
      <c r="CD28" s="223">
        <f t="shared" si="10"/>
        <v>177</v>
      </c>
      <c r="CE28" s="189">
        <f t="shared" si="11"/>
        <v>8.428571428571429</v>
      </c>
      <c r="CF28" s="223">
        <v>9</v>
      </c>
      <c r="CG28" s="189"/>
      <c r="CH28" s="223">
        <v>8</v>
      </c>
      <c r="CI28" s="189"/>
      <c r="CJ28" s="223">
        <v>9</v>
      </c>
      <c r="CK28" s="189"/>
      <c r="CL28" s="223">
        <v>9</v>
      </c>
      <c r="CM28" s="189"/>
      <c r="CN28" s="223">
        <v>9</v>
      </c>
      <c r="CO28" s="189"/>
      <c r="CP28" s="189">
        <v>9</v>
      </c>
      <c r="CQ28" s="189"/>
      <c r="CR28" s="189">
        <v>8</v>
      </c>
      <c r="CS28" s="173"/>
      <c r="CT28" s="189"/>
      <c r="CU28" s="173"/>
      <c r="CV28" s="429">
        <f t="shared" si="12"/>
        <v>221</v>
      </c>
      <c r="CW28" s="225">
        <f t="shared" si="13"/>
        <v>8.84</v>
      </c>
      <c r="CX28" s="225">
        <f t="shared" si="14"/>
        <v>8.652173913043478</v>
      </c>
      <c r="CY28" s="225">
        <f t="shared" si="15"/>
        <v>7.285714285714286</v>
      </c>
      <c r="CZ28" s="189"/>
      <c r="DA28" s="173"/>
      <c r="DB28" s="189"/>
      <c r="DC28" s="173"/>
      <c r="DD28" s="189"/>
      <c r="DE28" s="189"/>
      <c r="DF28" s="173"/>
      <c r="DG28" s="189"/>
      <c r="DH28" s="3"/>
    </row>
    <row r="29" spans="1:112" ht="15.75">
      <c r="A29" s="2">
        <v>24</v>
      </c>
      <c r="B29" s="19" t="s">
        <v>877</v>
      </c>
      <c r="C29" s="39" t="s">
        <v>622</v>
      </c>
      <c r="D29" s="29">
        <v>33763</v>
      </c>
      <c r="E29" s="2" t="s">
        <v>529</v>
      </c>
      <c r="F29" s="19" t="s">
        <v>340</v>
      </c>
      <c r="G29" s="14" t="s">
        <v>245</v>
      </c>
      <c r="H29" s="136">
        <v>5</v>
      </c>
      <c r="I29" s="136"/>
      <c r="J29" s="136">
        <v>5</v>
      </c>
      <c r="K29" s="136"/>
      <c r="L29" s="136">
        <v>5</v>
      </c>
      <c r="M29" s="136"/>
      <c r="N29" s="136">
        <v>6</v>
      </c>
      <c r="O29" s="136">
        <v>4</v>
      </c>
      <c r="P29" s="136">
        <v>5</v>
      </c>
      <c r="Q29" s="136"/>
      <c r="R29" s="136">
        <f t="shared" si="0"/>
        <v>135</v>
      </c>
      <c r="S29" s="171">
        <f t="shared" si="1"/>
        <v>5.1923076923076925</v>
      </c>
      <c r="T29" s="136">
        <v>5</v>
      </c>
      <c r="U29" s="136"/>
      <c r="V29" s="136">
        <v>6</v>
      </c>
      <c r="W29" s="136"/>
      <c r="X29" s="136">
        <v>5</v>
      </c>
      <c r="Y29" s="136"/>
      <c r="Z29" s="136">
        <v>5</v>
      </c>
      <c r="AA29" s="136"/>
      <c r="AB29" s="136">
        <v>5</v>
      </c>
      <c r="AC29" s="136"/>
      <c r="AD29" s="136">
        <v>6</v>
      </c>
      <c r="AE29" s="136"/>
      <c r="AF29" s="136">
        <v>6</v>
      </c>
      <c r="AG29" s="136"/>
      <c r="AH29" s="136">
        <f t="shared" si="2"/>
        <v>135</v>
      </c>
      <c r="AI29" s="171">
        <f t="shared" si="3"/>
        <v>5.4</v>
      </c>
      <c r="AJ29" s="173">
        <f t="shared" si="4"/>
        <v>5.294117647058823</v>
      </c>
      <c r="AK29" s="189" t="s">
        <v>1297</v>
      </c>
      <c r="AL29" s="189" t="s">
        <v>1298</v>
      </c>
      <c r="AM29" s="223">
        <v>7</v>
      </c>
      <c r="AN29" s="223"/>
      <c r="AO29" s="223">
        <v>6</v>
      </c>
      <c r="AP29" s="223"/>
      <c r="AQ29" s="223">
        <v>5</v>
      </c>
      <c r="AR29" s="223"/>
      <c r="AS29" s="223">
        <v>6</v>
      </c>
      <c r="AT29" s="223"/>
      <c r="AU29" s="223">
        <v>5</v>
      </c>
      <c r="AV29" s="223"/>
      <c r="AW29" s="223">
        <v>8</v>
      </c>
      <c r="AX29" s="223"/>
      <c r="AY29" s="223">
        <v>6</v>
      </c>
      <c r="AZ29" s="223"/>
      <c r="BA29" s="223">
        <v>6</v>
      </c>
      <c r="BB29" s="223"/>
      <c r="BC29" s="223">
        <f t="shared" si="5"/>
        <v>173</v>
      </c>
      <c r="BD29" s="225">
        <f t="shared" si="6"/>
        <v>6.178571428571429</v>
      </c>
      <c r="BE29" s="223">
        <v>6</v>
      </c>
      <c r="BF29" s="223"/>
      <c r="BG29" s="223">
        <v>5</v>
      </c>
      <c r="BH29" s="223"/>
      <c r="BI29" s="223">
        <v>5</v>
      </c>
      <c r="BJ29" s="223">
        <v>4</v>
      </c>
      <c r="BK29" s="223">
        <v>5</v>
      </c>
      <c r="BL29" s="223"/>
      <c r="BM29" s="223">
        <v>6</v>
      </c>
      <c r="BN29" s="223"/>
      <c r="BO29" s="223">
        <f t="shared" si="7"/>
        <v>118</v>
      </c>
      <c r="BP29" s="225">
        <f t="shared" si="8"/>
        <v>5.363636363636363</v>
      </c>
      <c r="BQ29" s="225">
        <f t="shared" si="9"/>
        <v>5.82</v>
      </c>
      <c r="BR29" s="225" t="s">
        <v>1297</v>
      </c>
      <c r="BS29" s="189" t="s">
        <v>1298</v>
      </c>
      <c r="BT29" s="223">
        <v>7</v>
      </c>
      <c r="BU29" s="223"/>
      <c r="BV29" s="223">
        <v>6</v>
      </c>
      <c r="BW29" s="223"/>
      <c r="BX29" s="223">
        <v>8</v>
      </c>
      <c r="BY29" s="223"/>
      <c r="BZ29" s="223">
        <v>5</v>
      </c>
      <c r="CA29" s="223"/>
      <c r="CB29" s="223">
        <v>6</v>
      </c>
      <c r="CC29" s="223">
        <v>4</v>
      </c>
      <c r="CD29" s="223">
        <f t="shared" si="10"/>
        <v>139</v>
      </c>
      <c r="CE29" s="189">
        <f t="shared" si="11"/>
        <v>6.619047619047619</v>
      </c>
      <c r="CF29" s="223">
        <v>6</v>
      </c>
      <c r="CG29" s="189"/>
      <c r="CH29" s="223">
        <v>7</v>
      </c>
      <c r="CI29" s="189"/>
      <c r="CJ29" s="223">
        <v>8</v>
      </c>
      <c r="CK29" s="189"/>
      <c r="CL29" s="223">
        <v>7</v>
      </c>
      <c r="CM29" s="189"/>
      <c r="CN29" s="223">
        <v>7</v>
      </c>
      <c r="CO29" s="189"/>
      <c r="CP29" s="189">
        <v>6</v>
      </c>
      <c r="CQ29" s="189"/>
      <c r="CR29" s="189">
        <v>8</v>
      </c>
      <c r="CS29" s="173"/>
      <c r="CT29" s="189"/>
      <c r="CU29" s="173"/>
      <c r="CV29" s="429">
        <f t="shared" si="12"/>
        <v>171</v>
      </c>
      <c r="CW29" s="225">
        <f t="shared" si="13"/>
        <v>6.84</v>
      </c>
      <c r="CX29" s="225">
        <f t="shared" si="14"/>
        <v>6.739130434782608</v>
      </c>
      <c r="CY29" s="225">
        <f t="shared" si="15"/>
        <v>5.925170068027211</v>
      </c>
      <c r="CZ29" s="189"/>
      <c r="DA29" s="173"/>
      <c r="DB29" s="189"/>
      <c r="DC29" s="173"/>
      <c r="DD29" s="189"/>
      <c r="DE29" s="189"/>
      <c r="DF29" s="173"/>
      <c r="DG29" s="189"/>
      <c r="DH29" s="3"/>
    </row>
    <row r="30" spans="1:112" ht="15.75">
      <c r="A30" s="2">
        <v>25</v>
      </c>
      <c r="B30" s="19" t="s">
        <v>878</v>
      </c>
      <c r="C30" s="39" t="s">
        <v>226</v>
      </c>
      <c r="D30" s="29">
        <v>33738</v>
      </c>
      <c r="E30" s="2" t="s">
        <v>529</v>
      </c>
      <c r="F30" s="19" t="s">
        <v>420</v>
      </c>
      <c r="G30" s="14" t="s">
        <v>322</v>
      </c>
      <c r="H30" s="136">
        <v>5</v>
      </c>
      <c r="I30" s="136"/>
      <c r="J30" s="136">
        <v>5</v>
      </c>
      <c r="K30" s="136"/>
      <c r="L30" s="136">
        <v>5</v>
      </c>
      <c r="M30" s="136"/>
      <c r="N30" s="136">
        <v>6</v>
      </c>
      <c r="O30" s="136"/>
      <c r="P30" s="136">
        <v>5</v>
      </c>
      <c r="Q30" s="136"/>
      <c r="R30" s="136">
        <f t="shared" si="0"/>
        <v>135</v>
      </c>
      <c r="S30" s="171">
        <f t="shared" si="1"/>
        <v>5.1923076923076925</v>
      </c>
      <c r="T30" s="136">
        <v>6</v>
      </c>
      <c r="U30" s="136"/>
      <c r="V30" s="136">
        <v>7</v>
      </c>
      <c r="W30" s="136"/>
      <c r="X30" s="136">
        <v>6</v>
      </c>
      <c r="Y30" s="136"/>
      <c r="Z30" s="136">
        <v>5</v>
      </c>
      <c r="AA30" s="136"/>
      <c r="AB30" s="136">
        <v>5</v>
      </c>
      <c r="AC30" s="136">
        <v>4</v>
      </c>
      <c r="AD30" s="136">
        <v>5</v>
      </c>
      <c r="AE30" s="136"/>
      <c r="AF30" s="136">
        <v>6</v>
      </c>
      <c r="AG30" s="136"/>
      <c r="AH30" s="136">
        <f t="shared" si="2"/>
        <v>141</v>
      </c>
      <c r="AI30" s="171">
        <f t="shared" si="3"/>
        <v>5.64</v>
      </c>
      <c r="AJ30" s="173">
        <f t="shared" si="4"/>
        <v>5.411764705882353</v>
      </c>
      <c r="AK30" s="189" t="s">
        <v>1297</v>
      </c>
      <c r="AL30" s="189" t="s">
        <v>1298</v>
      </c>
      <c r="AM30" s="223">
        <v>7</v>
      </c>
      <c r="AN30" s="223"/>
      <c r="AO30" s="223">
        <v>6</v>
      </c>
      <c r="AP30" s="223"/>
      <c r="AQ30" s="223">
        <v>6</v>
      </c>
      <c r="AR30" s="223"/>
      <c r="AS30" s="223">
        <v>6</v>
      </c>
      <c r="AT30" s="223"/>
      <c r="AU30" s="223">
        <v>8</v>
      </c>
      <c r="AV30" s="223"/>
      <c r="AW30" s="223">
        <v>6</v>
      </c>
      <c r="AX30" s="223"/>
      <c r="AY30" s="223">
        <v>6</v>
      </c>
      <c r="AZ30" s="223"/>
      <c r="BA30" s="223">
        <v>7</v>
      </c>
      <c r="BB30" s="223"/>
      <c r="BC30" s="223">
        <f t="shared" si="5"/>
        <v>183</v>
      </c>
      <c r="BD30" s="225">
        <f t="shared" si="6"/>
        <v>6.535714285714286</v>
      </c>
      <c r="BE30" s="223">
        <v>7</v>
      </c>
      <c r="BF30" s="223"/>
      <c r="BG30" s="223">
        <v>7</v>
      </c>
      <c r="BH30" s="223"/>
      <c r="BI30" s="223">
        <v>5</v>
      </c>
      <c r="BJ30" s="223"/>
      <c r="BK30" s="223">
        <v>6</v>
      </c>
      <c r="BL30" s="223"/>
      <c r="BM30" s="223">
        <v>5</v>
      </c>
      <c r="BN30" s="223"/>
      <c r="BO30" s="223">
        <f t="shared" si="7"/>
        <v>130</v>
      </c>
      <c r="BP30" s="225">
        <f t="shared" si="8"/>
        <v>5.909090909090909</v>
      </c>
      <c r="BQ30" s="225">
        <f t="shared" si="9"/>
        <v>6.26</v>
      </c>
      <c r="BR30" s="225" t="s">
        <v>1299</v>
      </c>
      <c r="BS30" s="189" t="s">
        <v>1298</v>
      </c>
      <c r="BT30" s="223">
        <v>5</v>
      </c>
      <c r="BU30" s="223"/>
      <c r="BV30" s="223">
        <v>8</v>
      </c>
      <c r="BW30" s="223"/>
      <c r="BX30" s="223">
        <v>8</v>
      </c>
      <c r="BY30" s="223"/>
      <c r="BZ30" s="223">
        <v>6</v>
      </c>
      <c r="CA30" s="223"/>
      <c r="CB30" s="223">
        <v>5</v>
      </c>
      <c r="CC30" s="223"/>
      <c r="CD30" s="223">
        <f t="shared" si="10"/>
        <v>132</v>
      </c>
      <c r="CE30" s="189">
        <f t="shared" si="11"/>
        <v>6.285714285714286</v>
      </c>
      <c r="CF30" s="223">
        <v>6</v>
      </c>
      <c r="CG30" s="189">
        <v>4</v>
      </c>
      <c r="CH30" s="223">
        <v>5</v>
      </c>
      <c r="CI30" s="189"/>
      <c r="CJ30" s="223">
        <v>5</v>
      </c>
      <c r="CK30" s="189"/>
      <c r="CL30" s="223">
        <v>7</v>
      </c>
      <c r="CM30" s="189"/>
      <c r="CN30" s="223">
        <v>8</v>
      </c>
      <c r="CO30" s="189"/>
      <c r="CP30" s="189">
        <v>8</v>
      </c>
      <c r="CQ30" s="189"/>
      <c r="CR30" s="189">
        <v>8</v>
      </c>
      <c r="CS30" s="173"/>
      <c r="CT30" s="189"/>
      <c r="CU30" s="173"/>
      <c r="CV30" s="429">
        <f t="shared" si="12"/>
        <v>166</v>
      </c>
      <c r="CW30" s="225">
        <f t="shared" si="13"/>
        <v>6.64</v>
      </c>
      <c r="CX30" s="225">
        <f t="shared" si="14"/>
        <v>6.478260869565218</v>
      </c>
      <c r="CY30" s="225">
        <f t="shared" si="15"/>
        <v>6.034013605442177</v>
      </c>
      <c r="CZ30" s="189"/>
      <c r="DA30" s="173"/>
      <c r="DB30" s="189"/>
      <c r="DC30" s="173"/>
      <c r="DD30" s="189"/>
      <c r="DE30" s="189"/>
      <c r="DF30" s="173"/>
      <c r="DG30" s="189"/>
      <c r="DH30" s="3"/>
    </row>
    <row r="31" spans="1:112" ht="15.75">
      <c r="A31" s="2">
        <v>26</v>
      </c>
      <c r="B31" s="19" t="s">
        <v>880</v>
      </c>
      <c r="C31" s="39" t="s">
        <v>623</v>
      </c>
      <c r="D31" s="29">
        <v>33126</v>
      </c>
      <c r="E31" s="2" t="s">
        <v>529</v>
      </c>
      <c r="F31" s="19" t="s">
        <v>420</v>
      </c>
      <c r="G31" s="14" t="s">
        <v>322</v>
      </c>
      <c r="H31" s="136">
        <v>5</v>
      </c>
      <c r="I31" s="136"/>
      <c r="J31" s="136">
        <v>6</v>
      </c>
      <c r="K31" s="136">
        <v>4</v>
      </c>
      <c r="L31" s="136">
        <v>5</v>
      </c>
      <c r="M31" s="136"/>
      <c r="N31" s="136">
        <v>6</v>
      </c>
      <c r="O31" s="136"/>
      <c r="P31" s="136">
        <v>7</v>
      </c>
      <c r="Q31" s="136"/>
      <c r="R31" s="136">
        <f t="shared" si="0"/>
        <v>152</v>
      </c>
      <c r="S31" s="171">
        <f t="shared" si="1"/>
        <v>5.846153846153846</v>
      </c>
      <c r="T31" s="136">
        <v>6</v>
      </c>
      <c r="U31" s="136"/>
      <c r="V31" s="136">
        <v>6</v>
      </c>
      <c r="W31" s="136"/>
      <c r="X31" s="136">
        <v>5</v>
      </c>
      <c r="Y31" s="136"/>
      <c r="Z31" s="136">
        <v>6</v>
      </c>
      <c r="AA31" s="136"/>
      <c r="AB31" s="136">
        <v>5</v>
      </c>
      <c r="AC31" s="136"/>
      <c r="AD31" s="136">
        <v>5</v>
      </c>
      <c r="AE31" s="136">
        <v>4</v>
      </c>
      <c r="AF31" s="136">
        <v>6</v>
      </c>
      <c r="AG31" s="136"/>
      <c r="AH31" s="136">
        <f t="shared" si="2"/>
        <v>139</v>
      </c>
      <c r="AI31" s="171">
        <f t="shared" si="3"/>
        <v>5.56</v>
      </c>
      <c r="AJ31" s="173">
        <f t="shared" si="4"/>
        <v>5.705882352941177</v>
      </c>
      <c r="AK31" s="189" t="s">
        <v>1297</v>
      </c>
      <c r="AL31" s="189" t="s">
        <v>1298</v>
      </c>
      <c r="AM31" s="223">
        <v>7</v>
      </c>
      <c r="AN31" s="223"/>
      <c r="AO31" s="223">
        <v>6</v>
      </c>
      <c r="AP31" s="223"/>
      <c r="AQ31" s="223">
        <v>5</v>
      </c>
      <c r="AR31" s="223"/>
      <c r="AS31" s="223">
        <v>5</v>
      </c>
      <c r="AT31" s="223"/>
      <c r="AU31" s="223">
        <v>5</v>
      </c>
      <c r="AV31" s="223"/>
      <c r="AW31" s="223">
        <v>5</v>
      </c>
      <c r="AX31" s="223"/>
      <c r="AY31" s="223">
        <v>6</v>
      </c>
      <c r="AZ31" s="223"/>
      <c r="BA31" s="223">
        <v>7</v>
      </c>
      <c r="BB31" s="223"/>
      <c r="BC31" s="223">
        <f t="shared" si="5"/>
        <v>164</v>
      </c>
      <c r="BD31" s="225">
        <f t="shared" si="6"/>
        <v>5.857142857142857</v>
      </c>
      <c r="BE31" s="223">
        <v>6</v>
      </c>
      <c r="BF31" s="223"/>
      <c r="BG31" s="223">
        <v>5</v>
      </c>
      <c r="BH31" s="223"/>
      <c r="BI31" s="223">
        <v>5</v>
      </c>
      <c r="BJ31" s="223">
        <v>4</v>
      </c>
      <c r="BK31" s="223">
        <v>6</v>
      </c>
      <c r="BL31" s="223"/>
      <c r="BM31" s="223">
        <v>5</v>
      </c>
      <c r="BN31" s="223"/>
      <c r="BO31" s="223">
        <f t="shared" si="7"/>
        <v>119</v>
      </c>
      <c r="BP31" s="225">
        <f t="shared" si="8"/>
        <v>5.409090909090909</v>
      </c>
      <c r="BQ31" s="225">
        <f t="shared" si="9"/>
        <v>5.66</v>
      </c>
      <c r="BR31" s="225" t="s">
        <v>1297</v>
      </c>
      <c r="BS31" s="189" t="s">
        <v>1298</v>
      </c>
      <c r="BT31" s="223">
        <v>6</v>
      </c>
      <c r="BU31" s="223">
        <v>4</v>
      </c>
      <c r="BV31" s="223">
        <v>5</v>
      </c>
      <c r="BW31" s="223"/>
      <c r="BX31" s="223">
        <v>5</v>
      </c>
      <c r="BY31" s="223">
        <v>4</v>
      </c>
      <c r="BZ31" s="223">
        <v>6</v>
      </c>
      <c r="CA31" s="223"/>
      <c r="CB31" s="223">
        <v>5</v>
      </c>
      <c r="CC31" s="223">
        <v>3</v>
      </c>
      <c r="CD31" s="223">
        <f t="shared" si="10"/>
        <v>114</v>
      </c>
      <c r="CE31" s="189">
        <f t="shared" si="11"/>
        <v>5.428571428571429</v>
      </c>
      <c r="CF31" s="223">
        <v>5</v>
      </c>
      <c r="CG31" s="189"/>
      <c r="CH31" s="223">
        <v>6</v>
      </c>
      <c r="CI31" s="189"/>
      <c r="CJ31" s="223">
        <v>5</v>
      </c>
      <c r="CK31" s="189"/>
      <c r="CL31" s="223">
        <v>7</v>
      </c>
      <c r="CM31" s="189"/>
      <c r="CN31" s="223">
        <v>7</v>
      </c>
      <c r="CO31" s="189"/>
      <c r="CP31" s="189">
        <v>6</v>
      </c>
      <c r="CQ31" s="189"/>
      <c r="CR31" s="189">
        <v>8</v>
      </c>
      <c r="CS31" s="173"/>
      <c r="CT31" s="189"/>
      <c r="CU31" s="173"/>
      <c r="CV31" s="429">
        <f t="shared" si="12"/>
        <v>152</v>
      </c>
      <c r="CW31" s="225">
        <f t="shared" si="13"/>
        <v>6.08</v>
      </c>
      <c r="CX31" s="225">
        <f t="shared" si="14"/>
        <v>5.782608695652174</v>
      </c>
      <c r="CY31" s="225">
        <f t="shared" si="15"/>
        <v>5.714285714285714</v>
      </c>
      <c r="CZ31" s="189"/>
      <c r="DA31" s="173"/>
      <c r="DB31" s="189"/>
      <c r="DC31" s="173"/>
      <c r="DD31" s="189"/>
      <c r="DE31" s="189"/>
      <c r="DF31" s="173"/>
      <c r="DG31" s="189"/>
      <c r="DH31" s="3"/>
    </row>
    <row r="32" spans="1:112" s="164" customFormat="1" ht="15.75">
      <c r="A32" s="2">
        <v>27</v>
      </c>
      <c r="B32" s="21" t="s">
        <v>881</v>
      </c>
      <c r="C32" s="40" t="s">
        <v>882</v>
      </c>
      <c r="D32" s="382">
        <v>33468</v>
      </c>
      <c r="E32" s="381" t="s">
        <v>529</v>
      </c>
      <c r="F32" s="21" t="s">
        <v>72</v>
      </c>
      <c r="G32" s="43" t="s">
        <v>67</v>
      </c>
      <c r="H32" s="136">
        <v>5</v>
      </c>
      <c r="I32" s="136" t="s">
        <v>1292</v>
      </c>
      <c r="J32" s="136">
        <v>4</v>
      </c>
      <c r="K32" s="136">
        <v>2</v>
      </c>
      <c r="L32" s="136">
        <v>5</v>
      </c>
      <c r="M32" s="136"/>
      <c r="N32" s="136">
        <v>5</v>
      </c>
      <c r="O32" s="136"/>
      <c r="P32" s="136">
        <v>6</v>
      </c>
      <c r="Q32" s="136"/>
      <c r="R32" s="136">
        <f t="shared" si="0"/>
        <v>128</v>
      </c>
      <c r="S32" s="171">
        <f t="shared" si="1"/>
        <v>4.923076923076923</v>
      </c>
      <c r="T32" s="136">
        <v>5</v>
      </c>
      <c r="U32" s="136"/>
      <c r="V32" s="136">
        <v>6</v>
      </c>
      <c r="W32" s="136"/>
      <c r="X32" s="136">
        <v>5</v>
      </c>
      <c r="Y32" s="136"/>
      <c r="Z32" s="136">
        <v>5</v>
      </c>
      <c r="AA32" s="136">
        <v>4</v>
      </c>
      <c r="AB32" s="136">
        <v>5</v>
      </c>
      <c r="AC32" s="136"/>
      <c r="AD32" s="136">
        <v>4</v>
      </c>
      <c r="AE32" s="136">
        <v>2</v>
      </c>
      <c r="AF32" s="136">
        <v>5</v>
      </c>
      <c r="AG32" s="136"/>
      <c r="AH32" s="136">
        <f t="shared" si="2"/>
        <v>124</v>
      </c>
      <c r="AI32" s="171">
        <f t="shared" si="3"/>
        <v>4.96</v>
      </c>
      <c r="AJ32" s="173">
        <f t="shared" si="4"/>
        <v>4.9411764705882355</v>
      </c>
      <c r="AK32" s="189" t="s">
        <v>1302</v>
      </c>
      <c r="AL32" s="189" t="s">
        <v>1298</v>
      </c>
      <c r="AM32" s="223">
        <v>7</v>
      </c>
      <c r="AN32" s="223"/>
      <c r="AO32" s="223">
        <v>7</v>
      </c>
      <c r="AP32" s="223"/>
      <c r="AQ32" s="223">
        <v>5</v>
      </c>
      <c r="AR32" s="223"/>
      <c r="AS32" s="223">
        <v>5</v>
      </c>
      <c r="AT32" s="223"/>
      <c r="AU32" s="223">
        <v>5</v>
      </c>
      <c r="AV32" s="223"/>
      <c r="AW32" s="223">
        <v>5</v>
      </c>
      <c r="AX32" s="223"/>
      <c r="AY32" s="223">
        <v>5</v>
      </c>
      <c r="AZ32" s="223"/>
      <c r="BA32" s="223">
        <v>4</v>
      </c>
      <c r="BB32" s="223">
        <v>3</v>
      </c>
      <c r="BC32" s="223">
        <f t="shared" si="5"/>
        <v>152</v>
      </c>
      <c r="BD32" s="225">
        <f t="shared" si="6"/>
        <v>5.428571428571429</v>
      </c>
      <c r="BE32" s="223">
        <v>6</v>
      </c>
      <c r="BF32" s="223"/>
      <c r="BG32" s="223">
        <v>5</v>
      </c>
      <c r="BH32" s="223"/>
      <c r="BI32" s="223">
        <v>6</v>
      </c>
      <c r="BJ32" s="223">
        <v>4</v>
      </c>
      <c r="BK32" s="223">
        <v>4</v>
      </c>
      <c r="BL32" s="223">
        <v>3</v>
      </c>
      <c r="BM32" s="223">
        <v>5</v>
      </c>
      <c r="BN32" s="223"/>
      <c r="BO32" s="223">
        <f t="shared" si="7"/>
        <v>111</v>
      </c>
      <c r="BP32" s="225">
        <f t="shared" si="8"/>
        <v>5.045454545454546</v>
      </c>
      <c r="BQ32" s="225">
        <f t="shared" si="9"/>
        <v>5.26</v>
      </c>
      <c r="BR32" s="225" t="s">
        <v>1302</v>
      </c>
      <c r="BS32" s="189" t="s">
        <v>1303</v>
      </c>
      <c r="BT32" s="223">
        <v>5</v>
      </c>
      <c r="BU32" s="223"/>
      <c r="BV32" s="223">
        <v>6</v>
      </c>
      <c r="BW32" s="223"/>
      <c r="BX32" s="223">
        <v>5</v>
      </c>
      <c r="BY32" s="223"/>
      <c r="BZ32" s="223">
        <v>6</v>
      </c>
      <c r="CA32" s="223"/>
      <c r="CB32" s="223">
        <v>5</v>
      </c>
      <c r="CC32" s="223">
        <v>4</v>
      </c>
      <c r="CD32" s="223">
        <f t="shared" si="10"/>
        <v>111</v>
      </c>
      <c r="CE32" s="189">
        <f t="shared" si="11"/>
        <v>5.285714285714286</v>
      </c>
      <c r="CF32" s="223">
        <v>5</v>
      </c>
      <c r="CG32" s="189"/>
      <c r="CH32" s="223">
        <v>5</v>
      </c>
      <c r="CI32" s="189"/>
      <c r="CJ32" s="223">
        <v>7</v>
      </c>
      <c r="CK32" s="189"/>
      <c r="CL32" s="223">
        <v>6</v>
      </c>
      <c r="CM32" s="189"/>
      <c r="CN32" s="223">
        <v>7</v>
      </c>
      <c r="CO32" s="189"/>
      <c r="CP32" s="189">
        <v>7</v>
      </c>
      <c r="CQ32" s="189"/>
      <c r="CR32" s="189">
        <v>8</v>
      </c>
      <c r="CS32" s="173"/>
      <c r="CT32" s="189"/>
      <c r="CU32" s="173"/>
      <c r="CV32" s="429">
        <f t="shared" si="12"/>
        <v>157</v>
      </c>
      <c r="CW32" s="225">
        <f t="shared" si="13"/>
        <v>6.28</v>
      </c>
      <c r="CX32" s="225">
        <f t="shared" si="14"/>
        <v>5.826086956521739</v>
      </c>
      <c r="CY32" s="225">
        <f t="shared" si="15"/>
        <v>5.326530612244898</v>
      </c>
      <c r="CZ32" s="189"/>
      <c r="DA32" s="173"/>
      <c r="DB32" s="189"/>
      <c r="DC32" s="173"/>
      <c r="DD32" s="189"/>
      <c r="DE32" s="189"/>
      <c r="DF32" s="173"/>
      <c r="DG32" s="189"/>
      <c r="DH32" s="136"/>
    </row>
    <row r="33" spans="1:112" ht="15.75">
      <c r="A33" s="2">
        <v>28</v>
      </c>
      <c r="B33" s="19" t="s">
        <v>884</v>
      </c>
      <c r="C33" s="39" t="s">
        <v>885</v>
      </c>
      <c r="D33" s="29">
        <v>33666</v>
      </c>
      <c r="E33" s="2" t="s">
        <v>529</v>
      </c>
      <c r="F33" s="19" t="s">
        <v>420</v>
      </c>
      <c r="G33" s="14" t="s">
        <v>322</v>
      </c>
      <c r="H33" s="136">
        <v>5</v>
      </c>
      <c r="I33" s="136" t="s">
        <v>1289</v>
      </c>
      <c r="J33" s="136">
        <v>6</v>
      </c>
      <c r="K33" s="136"/>
      <c r="L33" s="136">
        <v>6</v>
      </c>
      <c r="M33" s="136"/>
      <c r="N33" s="136">
        <v>5</v>
      </c>
      <c r="O33" s="136" t="s">
        <v>1289</v>
      </c>
      <c r="P33" s="136">
        <v>6</v>
      </c>
      <c r="Q33" s="136"/>
      <c r="R33" s="136">
        <f t="shared" si="0"/>
        <v>146</v>
      </c>
      <c r="S33" s="171">
        <f t="shared" si="1"/>
        <v>5.615384615384615</v>
      </c>
      <c r="T33" s="136">
        <v>7</v>
      </c>
      <c r="U33" s="136"/>
      <c r="V33" s="136">
        <v>7</v>
      </c>
      <c r="W33" s="136"/>
      <c r="X33" s="136">
        <v>5</v>
      </c>
      <c r="Y33" s="136"/>
      <c r="Z33" s="136">
        <v>6</v>
      </c>
      <c r="AA33" s="136"/>
      <c r="AB33" s="136">
        <v>6</v>
      </c>
      <c r="AC33" s="136"/>
      <c r="AD33" s="136">
        <v>6</v>
      </c>
      <c r="AE33" s="136"/>
      <c r="AF33" s="136">
        <v>6</v>
      </c>
      <c r="AG33" s="136"/>
      <c r="AH33" s="136">
        <f t="shared" si="2"/>
        <v>152</v>
      </c>
      <c r="AI33" s="171">
        <f t="shared" si="3"/>
        <v>6.08</v>
      </c>
      <c r="AJ33" s="173">
        <f t="shared" si="4"/>
        <v>5.8431372549019605</v>
      </c>
      <c r="AK33" s="189" t="s">
        <v>1297</v>
      </c>
      <c r="AL33" s="189" t="s">
        <v>1298</v>
      </c>
      <c r="AM33" s="223">
        <v>7</v>
      </c>
      <c r="AN33" s="223"/>
      <c r="AO33" s="223">
        <v>5</v>
      </c>
      <c r="AP33" s="223"/>
      <c r="AQ33" s="223">
        <v>5</v>
      </c>
      <c r="AR33" s="223"/>
      <c r="AS33" s="223">
        <v>6</v>
      </c>
      <c r="AT33" s="223"/>
      <c r="AU33" s="223">
        <v>5</v>
      </c>
      <c r="AV33" s="223"/>
      <c r="AW33" s="223">
        <v>5</v>
      </c>
      <c r="AX33" s="223"/>
      <c r="AY33" s="223">
        <v>6</v>
      </c>
      <c r="AZ33" s="223"/>
      <c r="BA33" s="223">
        <v>7</v>
      </c>
      <c r="BB33" s="223"/>
      <c r="BC33" s="223">
        <f t="shared" si="5"/>
        <v>165</v>
      </c>
      <c r="BD33" s="225">
        <f t="shared" si="6"/>
        <v>5.892857142857143</v>
      </c>
      <c r="BE33" s="223">
        <v>9</v>
      </c>
      <c r="BF33" s="223"/>
      <c r="BG33" s="223">
        <v>8</v>
      </c>
      <c r="BH33" s="223"/>
      <c r="BI33" s="223">
        <v>6</v>
      </c>
      <c r="BJ33" s="223"/>
      <c r="BK33" s="223">
        <v>7</v>
      </c>
      <c r="BL33" s="223" t="s">
        <v>1229</v>
      </c>
      <c r="BM33" s="223">
        <v>5</v>
      </c>
      <c r="BN33" s="223"/>
      <c r="BO33" s="223">
        <f t="shared" si="7"/>
        <v>150</v>
      </c>
      <c r="BP33" s="225">
        <f t="shared" si="8"/>
        <v>6.818181818181818</v>
      </c>
      <c r="BQ33" s="225">
        <f t="shared" si="9"/>
        <v>6.3</v>
      </c>
      <c r="BR33" s="225" t="s">
        <v>1297</v>
      </c>
      <c r="BS33" s="189" t="s">
        <v>1298</v>
      </c>
      <c r="BT33" s="223">
        <v>7</v>
      </c>
      <c r="BU33" s="223"/>
      <c r="BV33" s="223">
        <v>6</v>
      </c>
      <c r="BW33" s="223"/>
      <c r="BX33" s="223">
        <v>5</v>
      </c>
      <c r="BY33" s="223">
        <v>4</v>
      </c>
      <c r="BZ33" s="223">
        <v>6</v>
      </c>
      <c r="CA33" s="223"/>
      <c r="CB33" s="223">
        <v>5</v>
      </c>
      <c r="CC33" s="223"/>
      <c r="CD33" s="223">
        <f t="shared" si="10"/>
        <v>123</v>
      </c>
      <c r="CE33" s="189">
        <f t="shared" si="11"/>
        <v>5.857142857142857</v>
      </c>
      <c r="CF33" s="223">
        <v>5</v>
      </c>
      <c r="CG33" s="189"/>
      <c r="CH33" s="223">
        <v>7</v>
      </c>
      <c r="CI33" s="189">
        <v>4</v>
      </c>
      <c r="CJ33" s="223">
        <v>9</v>
      </c>
      <c r="CK33" s="189"/>
      <c r="CL33" s="223">
        <v>6</v>
      </c>
      <c r="CM33" s="189"/>
      <c r="CN33" s="223">
        <v>6</v>
      </c>
      <c r="CO33" s="189"/>
      <c r="CP33" s="189">
        <v>6</v>
      </c>
      <c r="CQ33" s="189"/>
      <c r="CR33" s="189">
        <v>8</v>
      </c>
      <c r="CS33" s="173"/>
      <c r="CT33" s="189"/>
      <c r="CU33" s="173"/>
      <c r="CV33" s="429">
        <f t="shared" si="12"/>
        <v>163</v>
      </c>
      <c r="CW33" s="225">
        <f t="shared" si="13"/>
        <v>6.52</v>
      </c>
      <c r="CX33" s="225">
        <f t="shared" si="14"/>
        <v>6.217391304347826</v>
      </c>
      <c r="CY33" s="225">
        <f t="shared" si="15"/>
        <v>6.115646258503402</v>
      </c>
      <c r="CZ33" s="189"/>
      <c r="DA33" s="173"/>
      <c r="DB33" s="189"/>
      <c r="DC33" s="173"/>
      <c r="DD33" s="189"/>
      <c r="DE33" s="189"/>
      <c r="DF33" s="173"/>
      <c r="DG33" s="189"/>
      <c r="DH33" s="3"/>
    </row>
    <row r="34" spans="1:112" ht="15.75">
      <c r="A34" s="2">
        <v>29</v>
      </c>
      <c r="B34" s="19" t="s">
        <v>886</v>
      </c>
      <c r="C34" s="39" t="s">
        <v>885</v>
      </c>
      <c r="D34" s="29">
        <v>33643</v>
      </c>
      <c r="E34" s="2" t="s">
        <v>529</v>
      </c>
      <c r="F34" s="19" t="s">
        <v>72</v>
      </c>
      <c r="G34" s="14" t="s">
        <v>67</v>
      </c>
      <c r="H34" s="136">
        <v>5</v>
      </c>
      <c r="I34" s="136"/>
      <c r="J34" s="136">
        <v>5</v>
      </c>
      <c r="K34" s="136"/>
      <c r="L34" s="136">
        <v>5</v>
      </c>
      <c r="M34" s="136">
        <v>4</v>
      </c>
      <c r="N34" s="136">
        <v>5</v>
      </c>
      <c r="O34" s="136"/>
      <c r="P34" s="136">
        <v>5</v>
      </c>
      <c r="Q34" s="136"/>
      <c r="R34" s="136">
        <f t="shared" si="0"/>
        <v>130</v>
      </c>
      <c r="S34" s="171">
        <f t="shared" si="1"/>
        <v>5</v>
      </c>
      <c r="T34" s="136">
        <v>5</v>
      </c>
      <c r="U34" s="136"/>
      <c r="V34" s="136">
        <v>5</v>
      </c>
      <c r="W34" s="136"/>
      <c r="X34" s="136">
        <v>5</v>
      </c>
      <c r="Y34" s="136"/>
      <c r="Z34" s="136">
        <v>5</v>
      </c>
      <c r="AA34" s="136"/>
      <c r="AB34" s="136">
        <v>5</v>
      </c>
      <c r="AC34" s="136"/>
      <c r="AD34" s="136">
        <v>5</v>
      </c>
      <c r="AE34" s="136">
        <v>4</v>
      </c>
      <c r="AF34" s="136">
        <v>7</v>
      </c>
      <c r="AG34" s="136"/>
      <c r="AH34" s="136">
        <f t="shared" si="2"/>
        <v>131</v>
      </c>
      <c r="AI34" s="171">
        <f t="shared" si="3"/>
        <v>5.24</v>
      </c>
      <c r="AJ34" s="173">
        <f t="shared" si="4"/>
        <v>5.117647058823529</v>
      </c>
      <c r="AK34" s="189" t="s">
        <v>1297</v>
      </c>
      <c r="AL34" s="189" t="s">
        <v>1298</v>
      </c>
      <c r="AM34" s="223">
        <v>6</v>
      </c>
      <c r="AN34" s="223"/>
      <c r="AO34" s="223">
        <v>6</v>
      </c>
      <c r="AP34" s="223"/>
      <c r="AQ34" s="223">
        <v>5</v>
      </c>
      <c r="AR34" s="223">
        <v>3</v>
      </c>
      <c r="AS34" s="223">
        <v>5</v>
      </c>
      <c r="AT34" s="223"/>
      <c r="AU34" s="223">
        <v>5</v>
      </c>
      <c r="AV34" s="223">
        <v>4</v>
      </c>
      <c r="AW34" s="223">
        <v>5</v>
      </c>
      <c r="AX34" s="223"/>
      <c r="AY34" s="223">
        <v>7</v>
      </c>
      <c r="AZ34" s="223"/>
      <c r="BA34" s="223">
        <v>8</v>
      </c>
      <c r="BB34" s="223"/>
      <c r="BC34" s="223">
        <f t="shared" si="5"/>
        <v>166</v>
      </c>
      <c r="BD34" s="225">
        <f t="shared" si="6"/>
        <v>5.928571428571429</v>
      </c>
      <c r="BE34" s="223">
        <v>7</v>
      </c>
      <c r="BF34" s="223">
        <v>4</v>
      </c>
      <c r="BG34" s="223">
        <v>5</v>
      </c>
      <c r="BH34" s="223"/>
      <c r="BI34" s="223">
        <v>7</v>
      </c>
      <c r="BJ34" s="223" t="s">
        <v>1289</v>
      </c>
      <c r="BK34" s="223">
        <v>5</v>
      </c>
      <c r="BL34" s="223"/>
      <c r="BM34" s="223">
        <v>5</v>
      </c>
      <c r="BN34" s="223"/>
      <c r="BO34" s="223">
        <f t="shared" si="7"/>
        <v>124</v>
      </c>
      <c r="BP34" s="225">
        <f t="shared" si="8"/>
        <v>5.636363636363637</v>
      </c>
      <c r="BQ34" s="225">
        <f t="shared" si="9"/>
        <v>5.8</v>
      </c>
      <c r="BR34" s="225" t="s">
        <v>1297</v>
      </c>
      <c r="BS34" s="189" t="s">
        <v>1298</v>
      </c>
      <c r="BT34" s="223">
        <v>6</v>
      </c>
      <c r="BU34" s="223"/>
      <c r="BV34" s="223">
        <v>6</v>
      </c>
      <c r="BW34" s="223"/>
      <c r="BX34" s="223">
        <v>5</v>
      </c>
      <c r="BY34" s="223"/>
      <c r="BZ34" s="223">
        <v>5</v>
      </c>
      <c r="CA34" s="223"/>
      <c r="CB34" s="223">
        <v>6</v>
      </c>
      <c r="CC34" s="223">
        <v>4</v>
      </c>
      <c r="CD34" s="223">
        <f t="shared" si="10"/>
        <v>118</v>
      </c>
      <c r="CE34" s="189">
        <f t="shared" si="11"/>
        <v>5.619047619047619</v>
      </c>
      <c r="CF34" s="223">
        <v>5</v>
      </c>
      <c r="CG34" s="189">
        <v>4</v>
      </c>
      <c r="CH34" s="223">
        <v>5</v>
      </c>
      <c r="CI34" s="189"/>
      <c r="CJ34" s="223">
        <v>3</v>
      </c>
      <c r="CK34" s="189"/>
      <c r="CL34" s="223">
        <v>7</v>
      </c>
      <c r="CM34" s="189"/>
      <c r="CN34" s="223">
        <v>6</v>
      </c>
      <c r="CO34" s="189" t="s">
        <v>1414</v>
      </c>
      <c r="CP34" s="189">
        <v>7</v>
      </c>
      <c r="CQ34" s="189"/>
      <c r="CR34" s="189">
        <v>8</v>
      </c>
      <c r="CS34" s="173"/>
      <c r="CT34" s="189"/>
      <c r="CU34" s="173"/>
      <c r="CV34" s="429">
        <f t="shared" si="12"/>
        <v>143</v>
      </c>
      <c r="CW34" s="225">
        <f t="shared" si="13"/>
        <v>5.72</v>
      </c>
      <c r="CX34" s="225">
        <f t="shared" si="14"/>
        <v>5.673913043478261</v>
      </c>
      <c r="CY34" s="225">
        <f t="shared" si="15"/>
        <v>5.523809523809524</v>
      </c>
      <c r="CZ34" s="189"/>
      <c r="DA34" s="173"/>
      <c r="DB34" s="189"/>
      <c r="DC34" s="173"/>
      <c r="DD34" s="189"/>
      <c r="DE34" s="189"/>
      <c r="DF34" s="173"/>
      <c r="DG34" s="189"/>
      <c r="DH34" s="3"/>
    </row>
    <row r="35" spans="1:112" ht="15.75">
      <c r="A35" s="2">
        <v>30</v>
      </c>
      <c r="B35" s="19" t="s">
        <v>887</v>
      </c>
      <c r="C35" s="39" t="s">
        <v>554</v>
      </c>
      <c r="D35" s="29">
        <v>33567</v>
      </c>
      <c r="E35" s="2" t="s">
        <v>529</v>
      </c>
      <c r="F35" s="19" t="s">
        <v>72</v>
      </c>
      <c r="G35" s="14" t="s">
        <v>322</v>
      </c>
      <c r="H35" s="136">
        <v>7</v>
      </c>
      <c r="I35" s="136"/>
      <c r="J35" s="136">
        <v>5</v>
      </c>
      <c r="K35" s="136"/>
      <c r="L35" s="136">
        <v>7</v>
      </c>
      <c r="M35" s="136"/>
      <c r="N35" s="136">
        <v>8</v>
      </c>
      <c r="O35" s="136"/>
      <c r="P35" s="136">
        <v>5</v>
      </c>
      <c r="Q35" s="136">
        <v>4</v>
      </c>
      <c r="R35" s="136">
        <f t="shared" si="0"/>
        <v>163</v>
      </c>
      <c r="S35" s="171">
        <f t="shared" si="1"/>
        <v>6.269230769230769</v>
      </c>
      <c r="T35" s="136">
        <v>7</v>
      </c>
      <c r="U35" s="136"/>
      <c r="V35" s="136">
        <v>7</v>
      </c>
      <c r="W35" s="136"/>
      <c r="X35" s="136">
        <v>7</v>
      </c>
      <c r="Y35" s="136"/>
      <c r="Z35" s="136">
        <v>6</v>
      </c>
      <c r="AA35" s="136"/>
      <c r="AB35" s="136">
        <v>6</v>
      </c>
      <c r="AC35" s="136"/>
      <c r="AD35" s="136">
        <v>6</v>
      </c>
      <c r="AE35" s="136"/>
      <c r="AF35" s="136">
        <v>7</v>
      </c>
      <c r="AG35" s="136"/>
      <c r="AH35" s="136">
        <f t="shared" si="2"/>
        <v>163</v>
      </c>
      <c r="AI35" s="171">
        <f t="shared" si="3"/>
        <v>6.52</v>
      </c>
      <c r="AJ35" s="173">
        <f t="shared" si="4"/>
        <v>6.392156862745098</v>
      </c>
      <c r="AK35" s="189" t="s">
        <v>1299</v>
      </c>
      <c r="AL35" s="189" t="s">
        <v>1298</v>
      </c>
      <c r="AM35" s="223">
        <v>7</v>
      </c>
      <c r="AN35" s="223"/>
      <c r="AO35" s="223">
        <v>7</v>
      </c>
      <c r="AP35" s="223"/>
      <c r="AQ35" s="223">
        <v>5</v>
      </c>
      <c r="AR35" s="223"/>
      <c r="AS35" s="223">
        <v>6</v>
      </c>
      <c r="AT35" s="223"/>
      <c r="AU35" s="223">
        <v>8</v>
      </c>
      <c r="AV35" s="223"/>
      <c r="AW35" s="223">
        <v>8</v>
      </c>
      <c r="AX35" s="223"/>
      <c r="AY35" s="223">
        <v>6</v>
      </c>
      <c r="AZ35" s="223"/>
      <c r="BA35" s="223">
        <v>8</v>
      </c>
      <c r="BB35" s="223"/>
      <c r="BC35" s="223">
        <f t="shared" si="5"/>
        <v>193</v>
      </c>
      <c r="BD35" s="225">
        <f t="shared" si="6"/>
        <v>6.892857142857143</v>
      </c>
      <c r="BE35" s="223">
        <v>7</v>
      </c>
      <c r="BF35" s="223"/>
      <c r="BG35" s="223">
        <v>9</v>
      </c>
      <c r="BH35" s="223"/>
      <c r="BI35" s="223">
        <v>7</v>
      </c>
      <c r="BJ35" s="223"/>
      <c r="BK35" s="223">
        <v>7</v>
      </c>
      <c r="BL35" s="223"/>
      <c r="BM35" s="223">
        <v>5</v>
      </c>
      <c r="BN35" s="223"/>
      <c r="BO35" s="223">
        <f t="shared" si="7"/>
        <v>152</v>
      </c>
      <c r="BP35" s="225">
        <f t="shared" si="8"/>
        <v>6.909090909090909</v>
      </c>
      <c r="BQ35" s="225">
        <f t="shared" si="9"/>
        <v>6.9</v>
      </c>
      <c r="BR35" s="225" t="s">
        <v>1299</v>
      </c>
      <c r="BS35" s="189" t="s">
        <v>1298</v>
      </c>
      <c r="BT35" s="223">
        <v>7</v>
      </c>
      <c r="BU35" s="223"/>
      <c r="BV35" s="223">
        <v>6</v>
      </c>
      <c r="BW35" s="223"/>
      <c r="BX35" s="223">
        <v>8</v>
      </c>
      <c r="BY35" s="223"/>
      <c r="BZ35" s="223">
        <v>7</v>
      </c>
      <c r="CA35" s="223"/>
      <c r="CB35" s="223">
        <v>8</v>
      </c>
      <c r="CC35" s="223"/>
      <c r="CD35" s="223">
        <f t="shared" si="10"/>
        <v>153</v>
      </c>
      <c r="CE35" s="189">
        <f t="shared" si="11"/>
        <v>7.285714285714286</v>
      </c>
      <c r="CF35" s="223">
        <v>6</v>
      </c>
      <c r="CG35" s="189"/>
      <c r="CH35" s="223">
        <v>7</v>
      </c>
      <c r="CI35" s="189"/>
      <c r="CJ35" s="223">
        <v>7</v>
      </c>
      <c r="CK35" s="189"/>
      <c r="CL35" s="223">
        <v>6</v>
      </c>
      <c r="CM35" s="189"/>
      <c r="CN35" s="223">
        <v>7</v>
      </c>
      <c r="CO35" s="189"/>
      <c r="CP35" s="189">
        <v>7</v>
      </c>
      <c r="CQ35" s="189"/>
      <c r="CR35" s="189">
        <v>8</v>
      </c>
      <c r="CS35" s="173"/>
      <c r="CT35" s="189"/>
      <c r="CU35" s="173"/>
      <c r="CV35" s="429">
        <f t="shared" si="12"/>
        <v>167</v>
      </c>
      <c r="CW35" s="225">
        <f t="shared" si="13"/>
        <v>6.68</v>
      </c>
      <c r="CX35" s="225">
        <f t="shared" si="14"/>
        <v>6.956521739130435</v>
      </c>
      <c r="CY35" s="225">
        <f t="shared" si="15"/>
        <v>6.741496598639456</v>
      </c>
      <c r="CZ35" s="189"/>
      <c r="DA35" s="173"/>
      <c r="DB35" s="189"/>
      <c r="DC35" s="173"/>
      <c r="DD35" s="189"/>
      <c r="DE35" s="189"/>
      <c r="DF35" s="173"/>
      <c r="DG35" s="189"/>
      <c r="DH35" s="3"/>
    </row>
    <row r="36" spans="1:112" ht="15.75">
      <c r="A36" s="2">
        <v>31</v>
      </c>
      <c r="B36" s="19" t="s">
        <v>888</v>
      </c>
      <c r="C36" s="39" t="s">
        <v>889</v>
      </c>
      <c r="D36" s="29">
        <v>33784</v>
      </c>
      <c r="E36" s="2" t="s">
        <v>529</v>
      </c>
      <c r="F36" s="19" t="s">
        <v>420</v>
      </c>
      <c r="G36" s="14" t="s">
        <v>322</v>
      </c>
      <c r="H36" s="136">
        <v>6</v>
      </c>
      <c r="I36" s="136">
        <v>4</v>
      </c>
      <c r="J36" s="136">
        <v>7</v>
      </c>
      <c r="K36" s="136"/>
      <c r="L36" s="136">
        <v>6</v>
      </c>
      <c r="M36" s="136"/>
      <c r="N36" s="136">
        <v>5</v>
      </c>
      <c r="O36" s="136"/>
      <c r="P36" s="136">
        <v>5</v>
      </c>
      <c r="Q36" s="136"/>
      <c r="R36" s="136">
        <f t="shared" si="0"/>
        <v>153</v>
      </c>
      <c r="S36" s="171">
        <f t="shared" si="1"/>
        <v>5.884615384615385</v>
      </c>
      <c r="T36" s="136">
        <v>6</v>
      </c>
      <c r="U36" s="136"/>
      <c r="V36" s="136">
        <v>7</v>
      </c>
      <c r="W36" s="136"/>
      <c r="X36" s="136">
        <v>8</v>
      </c>
      <c r="Y36" s="136"/>
      <c r="Z36" s="136">
        <v>6</v>
      </c>
      <c r="AA36" s="136"/>
      <c r="AB36" s="136">
        <v>6</v>
      </c>
      <c r="AC36" s="136"/>
      <c r="AD36" s="136">
        <v>6</v>
      </c>
      <c r="AE36" s="136"/>
      <c r="AF36" s="136">
        <v>5</v>
      </c>
      <c r="AG36" s="136"/>
      <c r="AH36" s="136">
        <f t="shared" si="2"/>
        <v>158</v>
      </c>
      <c r="AI36" s="171">
        <f t="shared" si="3"/>
        <v>6.32</v>
      </c>
      <c r="AJ36" s="173">
        <f t="shared" si="4"/>
        <v>6.098039215686274</v>
      </c>
      <c r="AK36" s="189" t="s">
        <v>1299</v>
      </c>
      <c r="AL36" s="189" t="s">
        <v>1298</v>
      </c>
      <c r="AM36" s="223">
        <v>7</v>
      </c>
      <c r="AN36" s="223"/>
      <c r="AO36" s="223">
        <v>7</v>
      </c>
      <c r="AP36" s="223"/>
      <c r="AQ36" s="223">
        <v>5</v>
      </c>
      <c r="AR36" s="223"/>
      <c r="AS36" s="223">
        <v>6</v>
      </c>
      <c r="AT36" s="223"/>
      <c r="AU36" s="223">
        <v>6</v>
      </c>
      <c r="AV36" s="223"/>
      <c r="AW36" s="223">
        <v>7</v>
      </c>
      <c r="AX36" s="223"/>
      <c r="AY36" s="223">
        <v>5</v>
      </c>
      <c r="AZ36" s="223"/>
      <c r="BA36" s="223">
        <v>7</v>
      </c>
      <c r="BB36" s="223"/>
      <c r="BC36" s="223">
        <f t="shared" si="5"/>
        <v>177</v>
      </c>
      <c r="BD36" s="225">
        <f t="shared" si="6"/>
        <v>6.321428571428571</v>
      </c>
      <c r="BE36" s="223">
        <v>5</v>
      </c>
      <c r="BF36" s="223"/>
      <c r="BG36" s="223">
        <v>7</v>
      </c>
      <c r="BH36" s="223"/>
      <c r="BI36" s="223">
        <v>5</v>
      </c>
      <c r="BJ36" s="223"/>
      <c r="BK36" s="223">
        <v>7</v>
      </c>
      <c r="BL36" s="223"/>
      <c r="BM36" s="223">
        <v>6</v>
      </c>
      <c r="BN36" s="223"/>
      <c r="BO36" s="223">
        <f t="shared" si="7"/>
        <v>135</v>
      </c>
      <c r="BP36" s="225">
        <f t="shared" si="8"/>
        <v>6.136363636363637</v>
      </c>
      <c r="BQ36" s="225">
        <f t="shared" si="9"/>
        <v>6.24</v>
      </c>
      <c r="BR36" s="225" t="s">
        <v>1299</v>
      </c>
      <c r="BS36" s="189" t="s">
        <v>1298</v>
      </c>
      <c r="BT36" s="223">
        <v>9</v>
      </c>
      <c r="BU36" s="223"/>
      <c r="BV36" s="223">
        <v>7</v>
      </c>
      <c r="BW36" s="223"/>
      <c r="BX36" s="223">
        <v>8</v>
      </c>
      <c r="BY36" s="223"/>
      <c r="BZ36" s="223">
        <v>6</v>
      </c>
      <c r="CA36" s="223"/>
      <c r="CB36" s="223">
        <v>9</v>
      </c>
      <c r="CC36" s="223"/>
      <c r="CD36" s="223">
        <f t="shared" si="10"/>
        <v>169</v>
      </c>
      <c r="CE36" s="189">
        <f t="shared" si="11"/>
        <v>8.047619047619047</v>
      </c>
      <c r="CF36" s="223">
        <v>9</v>
      </c>
      <c r="CG36" s="189"/>
      <c r="CH36" s="223">
        <v>7</v>
      </c>
      <c r="CI36" s="189"/>
      <c r="CJ36" s="223">
        <v>8</v>
      </c>
      <c r="CK36" s="189"/>
      <c r="CL36" s="223">
        <v>8</v>
      </c>
      <c r="CM36" s="189"/>
      <c r="CN36" s="223">
        <v>8</v>
      </c>
      <c r="CO36" s="189"/>
      <c r="CP36" s="189">
        <v>8</v>
      </c>
      <c r="CQ36" s="189"/>
      <c r="CR36" s="189">
        <v>8</v>
      </c>
      <c r="CS36" s="173"/>
      <c r="CT36" s="189"/>
      <c r="CU36" s="173"/>
      <c r="CV36" s="429">
        <f t="shared" si="12"/>
        <v>201</v>
      </c>
      <c r="CW36" s="225">
        <f t="shared" si="13"/>
        <v>8.04</v>
      </c>
      <c r="CX36" s="225">
        <f t="shared" si="14"/>
        <v>8.043478260869565</v>
      </c>
      <c r="CY36" s="225">
        <f t="shared" si="15"/>
        <v>6.755102040816326</v>
      </c>
      <c r="CZ36" s="189"/>
      <c r="DA36" s="173"/>
      <c r="DB36" s="189"/>
      <c r="DC36" s="173"/>
      <c r="DD36" s="189"/>
      <c r="DE36" s="189"/>
      <c r="DF36" s="173"/>
      <c r="DG36" s="189"/>
      <c r="DH36" s="3"/>
    </row>
    <row r="37" spans="1:112" ht="15.75">
      <c r="A37" s="2">
        <v>32</v>
      </c>
      <c r="B37" s="19" t="s">
        <v>550</v>
      </c>
      <c r="C37" s="39" t="s">
        <v>337</v>
      </c>
      <c r="D37" s="29">
        <v>33913</v>
      </c>
      <c r="E37" s="2" t="s">
        <v>529</v>
      </c>
      <c r="F37" s="19" t="s">
        <v>420</v>
      </c>
      <c r="G37" s="14" t="s">
        <v>322</v>
      </c>
      <c r="H37" s="136">
        <v>6</v>
      </c>
      <c r="I37" s="136">
        <v>4</v>
      </c>
      <c r="J37" s="136">
        <v>6</v>
      </c>
      <c r="K37" s="136" t="s">
        <v>1292</v>
      </c>
      <c r="L37" s="136">
        <v>6</v>
      </c>
      <c r="M37" s="136"/>
      <c r="N37" s="136">
        <v>8</v>
      </c>
      <c r="O37" s="136"/>
      <c r="P37" s="136">
        <v>5</v>
      </c>
      <c r="Q37" s="136"/>
      <c r="R37" s="136">
        <f t="shared" si="0"/>
        <v>161</v>
      </c>
      <c r="S37" s="171">
        <f t="shared" si="1"/>
        <v>6.1923076923076925</v>
      </c>
      <c r="T37" s="136">
        <v>5</v>
      </c>
      <c r="U37" s="136"/>
      <c r="V37" s="136">
        <v>6</v>
      </c>
      <c r="W37" s="136"/>
      <c r="X37" s="136">
        <v>5</v>
      </c>
      <c r="Y37" s="136"/>
      <c r="Z37" s="136">
        <v>5</v>
      </c>
      <c r="AA37" s="136"/>
      <c r="AB37" s="136">
        <v>5</v>
      </c>
      <c r="AC37" s="136"/>
      <c r="AD37" s="136">
        <v>7</v>
      </c>
      <c r="AE37" s="136"/>
      <c r="AF37" s="136">
        <v>5</v>
      </c>
      <c r="AG37" s="136"/>
      <c r="AH37" s="136">
        <f t="shared" si="2"/>
        <v>136</v>
      </c>
      <c r="AI37" s="171">
        <f t="shared" si="3"/>
        <v>5.44</v>
      </c>
      <c r="AJ37" s="173">
        <f t="shared" si="4"/>
        <v>5.823529411764706</v>
      </c>
      <c r="AK37" s="189" t="s">
        <v>1297</v>
      </c>
      <c r="AL37" s="189" t="s">
        <v>1298</v>
      </c>
      <c r="AM37" s="223">
        <v>7</v>
      </c>
      <c r="AN37" s="223"/>
      <c r="AO37" s="223">
        <v>5</v>
      </c>
      <c r="AP37" s="223"/>
      <c r="AQ37" s="223">
        <v>6</v>
      </c>
      <c r="AR37" s="223">
        <v>4</v>
      </c>
      <c r="AS37" s="223">
        <v>6</v>
      </c>
      <c r="AT37" s="223"/>
      <c r="AU37" s="223">
        <v>5</v>
      </c>
      <c r="AV37" s="223">
        <v>4</v>
      </c>
      <c r="AW37" s="223">
        <v>6</v>
      </c>
      <c r="AX37" s="223"/>
      <c r="AY37" s="223">
        <v>5</v>
      </c>
      <c r="AZ37" s="223"/>
      <c r="BA37" s="223">
        <v>7</v>
      </c>
      <c r="BB37" s="223"/>
      <c r="BC37" s="223">
        <f t="shared" si="5"/>
        <v>168</v>
      </c>
      <c r="BD37" s="225">
        <f t="shared" si="6"/>
        <v>6</v>
      </c>
      <c r="BE37" s="223">
        <v>6</v>
      </c>
      <c r="BF37" s="223"/>
      <c r="BG37" s="223">
        <v>5</v>
      </c>
      <c r="BH37" s="223">
        <v>4</v>
      </c>
      <c r="BI37" s="223">
        <v>6</v>
      </c>
      <c r="BJ37" s="223"/>
      <c r="BK37" s="223">
        <v>7</v>
      </c>
      <c r="BL37" s="223"/>
      <c r="BM37" s="223">
        <v>7</v>
      </c>
      <c r="BN37" s="223"/>
      <c r="BO37" s="223">
        <f t="shared" si="7"/>
        <v>139</v>
      </c>
      <c r="BP37" s="225">
        <f t="shared" si="8"/>
        <v>6.318181818181818</v>
      </c>
      <c r="BQ37" s="225">
        <f t="shared" si="9"/>
        <v>6.14</v>
      </c>
      <c r="BR37" s="225" t="s">
        <v>1299</v>
      </c>
      <c r="BS37" s="189" t="s">
        <v>1298</v>
      </c>
      <c r="BT37" s="223">
        <v>6</v>
      </c>
      <c r="BU37" s="223">
        <v>4</v>
      </c>
      <c r="BV37" s="223">
        <v>7</v>
      </c>
      <c r="BW37" s="223"/>
      <c r="BX37" s="223">
        <v>7</v>
      </c>
      <c r="BY37" s="223"/>
      <c r="BZ37" s="223">
        <v>6</v>
      </c>
      <c r="CA37" s="223"/>
      <c r="CB37" s="223">
        <v>5</v>
      </c>
      <c r="CC37" s="223">
        <v>4</v>
      </c>
      <c r="CD37" s="223">
        <f t="shared" si="10"/>
        <v>130</v>
      </c>
      <c r="CE37" s="189">
        <f t="shared" si="11"/>
        <v>6.190476190476191</v>
      </c>
      <c r="CF37" s="223">
        <v>6</v>
      </c>
      <c r="CG37" s="189"/>
      <c r="CH37" s="223">
        <v>5</v>
      </c>
      <c r="CI37" s="189"/>
      <c r="CJ37" s="223">
        <v>6</v>
      </c>
      <c r="CK37" s="189"/>
      <c r="CL37" s="223">
        <v>7</v>
      </c>
      <c r="CM37" s="189"/>
      <c r="CN37" s="223">
        <v>8</v>
      </c>
      <c r="CO37" s="189"/>
      <c r="CP37" s="189">
        <v>8</v>
      </c>
      <c r="CQ37" s="189"/>
      <c r="CR37" s="189">
        <v>8</v>
      </c>
      <c r="CS37" s="173"/>
      <c r="CT37" s="189"/>
      <c r="CU37" s="173"/>
      <c r="CV37" s="429">
        <f t="shared" si="12"/>
        <v>170</v>
      </c>
      <c r="CW37" s="225">
        <f t="shared" si="13"/>
        <v>6.8</v>
      </c>
      <c r="CX37" s="225">
        <f t="shared" si="14"/>
        <v>6.521739130434782</v>
      </c>
      <c r="CY37" s="225">
        <f t="shared" si="15"/>
        <v>6.149659863945578</v>
      </c>
      <c r="CZ37" s="189"/>
      <c r="DA37" s="173"/>
      <c r="DB37" s="189"/>
      <c r="DC37" s="173"/>
      <c r="DD37" s="189"/>
      <c r="DE37" s="189"/>
      <c r="DF37" s="173"/>
      <c r="DG37" s="189"/>
      <c r="DH37" s="3"/>
    </row>
    <row r="38" spans="1:112" ht="15.75">
      <c r="A38" s="2">
        <v>33</v>
      </c>
      <c r="B38" s="19" t="s">
        <v>890</v>
      </c>
      <c r="C38" s="39" t="s">
        <v>337</v>
      </c>
      <c r="D38" s="29">
        <v>33844</v>
      </c>
      <c r="E38" s="2" t="s">
        <v>529</v>
      </c>
      <c r="F38" s="19" t="s">
        <v>420</v>
      </c>
      <c r="G38" s="14" t="s">
        <v>322</v>
      </c>
      <c r="H38" s="136">
        <v>6</v>
      </c>
      <c r="I38" s="136"/>
      <c r="J38" s="136">
        <v>5</v>
      </c>
      <c r="K38" s="136"/>
      <c r="L38" s="136">
        <v>5</v>
      </c>
      <c r="M38" s="136"/>
      <c r="N38" s="136">
        <v>5</v>
      </c>
      <c r="O38" s="136"/>
      <c r="P38" s="136">
        <v>5</v>
      </c>
      <c r="Q38" s="136" t="s">
        <v>1289</v>
      </c>
      <c r="R38" s="136">
        <f aca="true" t="shared" si="16" ref="R38:R58">P38*P$5+N38*N$5+L38*L$5+J38*J$5+H38*H$5</f>
        <v>135</v>
      </c>
      <c r="S38" s="171">
        <f aca="true" t="shared" si="17" ref="S38:S58">R38/R$5</f>
        <v>5.1923076923076925</v>
      </c>
      <c r="T38" s="136">
        <v>5</v>
      </c>
      <c r="U38" s="136"/>
      <c r="V38" s="136">
        <v>7</v>
      </c>
      <c r="W38" s="136"/>
      <c r="X38" s="136">
        <v>5</v>
      </c>
      <c r="Y38" s="136"/>
      <c r="Z38" s="136">
        <v>5</v>
      </c>
      <c r="AA38" s="136"/>
      <c r="AB38" s="136">
        <v>5</v>
      </c>
      <c r="AC38" s="136"/>
      <c r="AD38" s="136">
        <v>6</v>
      </c>
      <c r="AE38" s="136"/>
      <c r="AF38" s="136">
        <v>6</v>
      </c>
      <c r="AG38" s="136"/>
      <c r="AH38" s="136">
        <f aca="true" t="shared" si="18" ref="AH38:AH58">AF38*AF$5+AD38*AD$5+AB38*AB$5+Z38*Z$5+X38*X$5+V38*V$5+T38*T$5</f>
        <v>138</v>
      </c>
      <c r="AI38" s="171">
        <f aca="true" t="shared" si="19" ref="AI38:AI58">AH38/AH$5</f>
        <v>5.52</v>
      </c>
      <c r="AJ38" s="173">
        <f aca="true" t="shared" si="20" ref="AJ38:AJ58">(AH38+R38)/AJ$5</f>
        <v>5.352941176470588</v>
      </c>
      <c r="AK38" s="189" t="s">
        <v>1297</v>
      </c>
      <c r="AL38" s="189" t="s">
        <v>1298</v>
      </c>
      <c r="AM38" s="223">
        <v>7</v>
      </c>
      <c r="AN38" s="223"/>
      <c r="AO38" s="223">
        <v>6</v>
      </c>
      <c r="AP38" s="223"/>
      <c r="AQ38" s="223">
        <v>6</v>
      </c>
      <c r="AR38" s="223"/>
      <c r="AS38" s="223">
        <v>6</v>
      </c>
      <c r="AT38" s="223"/>
      <c r="AU38" s="223">
        <v>7</v>
      </c>
      <c r="AV38" s="223"/>
      <c r="AW38" s="223">
        <v>7</v>
      </c>
      <c r="AX38" s="223">
        <v>0</v>
      </c>
      <c r="AY38" s="223">
        <v>5</v>
      </c>
      <c r="AZ38" s="223"/>
      <c r="BA38" s="223">
        <v>7</v>
      </c>
      <c r="BB38" s="223"/>
      <c r="BC38" s="223">
        <f aca="true" t="shared" si="21" ref="BC38:BC58">BA38*BA$5+AY38*AY$5+AW38*AW$5+AU38*AU$5+AS38*AS$5+AQ38*AQ$5+AO38*AO$5+AM38*AM$5</f>
        <v>180</v>
      </c>
      <c r="BD38" s="225">
        <f aca="true" t="shared" si="22" ref="BD38:BD58">BC38/BC$5</f>
        <v>6.428571428571429</v>
      </c>
      <c r="BE38" s="223">
        <v>6</v>
      </c>
      <c r="BF38" s="223"/>
      <c r="BG38" s="223">
        <v>5</v>
      </c>
      <c r="BH38" s="223"/>
      <c r="BI38" s="223">
        <v>6</v>
      </c>
      <c r="BJ38" s="223"/>
      <c r="BK38" s="223">
        <v>5</v>
      </c>
      <c r="BL38" s="223"/>
      <c r="BM38" s="223">
        <v>5</v>
      </c>
      <c r="BN38" s="223">
        <v>4</v>
      </c>
      <c r="BO38" s="223">
        <f aca="true" t="shared" si="23" ref="BO38:BO58">BM38*BM$5+BK38*BK$5+BI38*BI$5+BG38*BG$5+BE38*BE$5</f>
        <v>117</v>
      </c>
      <c r="BP38" s="225">
        <f aca="true" t="shared" si="24" ref="BP38:BP58">BO38/BP$5</f>
        <v>5.318181818181818</v>
      </c>
      <c r="BQ38" s="225">
        <f aca="true" t="shared" si="25" ref="BQ38:BQ58">(BO38+BC38)/BQ$5</f>
        <v>5.94</v>
      </c>
      <c r="BR38" s="225" t="s">
        <v>1297</v>
      </c>
      <c r="BS38" s="189" t="s">
        <v>1298</v>
      </c>
      <c r="BT38" s="223">
        <v>8</v>
      </c>
      <c r="BU38" s="223"/>
      <c r="BV38" s="223">
        <v>9</v>
      </c>
      <c r="BW38" s="223"/>
      <c r="BX38" s="223">
        <v>6</v>
      </c>
      <c r="BY38" s="223"/>
      <c r="BZ38" s="223">
        <v>5</v>
      </c>
      <c r="CA38" s="223"/>
      <c r="CB38" s="223">
        <v>7</v>
      </c>
      <c r="CC38" s="223"/>
      <c r="CD38" s="223">
        <f aca="true" t="shared" si="26" ref="CD38:CD58">CB38*CB$5+BZ38*BZ$5+BX38*BX$5+BV38*BV$5+BT38*BT$5</f>
        <v>148</v>
      </c>
      <c r="CE38" s="189">
        <f aca="true" t="shared" si="27" ref="CE38:CE58">CD38/CD$5</f>
        <v>7.0476190476190474</v>
      </c>
      <c r="CF38" s="223">
        <v>5</v>
      </c>
      <c r="CG38" s="189"/>
      <c r="CH38" s="223">
        <v>5</v>
      </c>
      <c r="CI38" s="189"/>
      <c r="CJ38" s="223">
        <v>7</v>
      </c>
      <c r="CK38" s="189"/>
      <c r="CL38" s="223">
        <v>8</v>
      </c>
      <c r="CM38" s="189"/>
      <c r="CN38" s="223">
        <v>7</v>
      </c>
      <c r="CO38" s="189"/>
      <c r="CP38" s="189">
        <v>7</v>
      </c>
      <c r="CQ38" s="189"/>
      <c r="CR38" s="189">
        <v>8</v>
      </c>
      <c r="CS38" s="173"/>
      <c r="CT38" s="189"/>
      <c r="CU38" s="173"/>
      <c r="CV38" s="429">
        <f t="shared" si="12"/>
        <v>167</v>
      </c>
      <c r="CW38" s="225">
        <f t="shared" si="13"/>
        <v>6.68</v>
      </c>
      <c r="CX38" s="225">
        <f t="shared" si="14"/>
        <v>6.8478260869565215</v>
      </c>
      <c r="CY38" s="225">
        <f t="shared" si="15"/>
        <v>6.020408163265306</v>
      </c>
      <c r="CZ38" s="189"/>
      <c r="DA38" s="173"/>
      <c r="DB38" s="189"/>
      <c r="DC38" s="173"/>
      <c r="DD38" s="189"/>
      <c r="DE38" s="189"/>
      <c r="DF38" s="173"/>
      <c r="DG38" s="189"/>
      <c r="DH38" s="3"/>
    </row>
    <row r="39" spans="1:112" ht="15.75">
      <c r="A39" s="2">
        <v>34</v>
      </c>
      <c r="B39" s="19" t="s">
        <v>660</v>
      </c>
      <c r="C39" s="39" t="s">
        <v>337</v>
      </c>
      <c r="D39" s="29">
        <v>33781</v>
      </c>
      <c r="E39" s="2" t="s">
        <v>529</v>
      </c>
      <c r="F39" s="19" t="s">
        <v>420</v>
      </c>
      <c r="G39" s="14" t="s">
        <v>322</v>
      </c>
      <c r="H39" s="136">
        <v>5</v>
      </c>
      <c r="I39" s="136"/>
      <c r="J39" s="136">
        <v>6</v>
      </c>
      <c r="K39" s="136"/>
      <c r="L39" s="136">
        <v>5</v>
      </c>
      <c r="M39" s="136"/>
      <c r="N39" s="136">
        <v>7</v>
      </c>
      <c r="O39" s="136"/>
      <c r="P39" s="136">
        <v>5</v>
      </c>
      <c r="Q39" s="136"/>
      <c r="R39" s="136">
        <f t="shared" si="16"/>
        <v>147</v>
      </c>
      <c r="S39" s="171">
        <f t="shared" si="17"/>
        <v>5.653846153846154</v>
      </c>
      <c r="T39" s="136">
        <v>5</v>
      </c>
      <c r="U39" s="136"/>
      <c r="V39" s="136">
        <v>6</v>
      </c>
      <c r="W39" s="136"/>
      <c r="X39" s="136">
        <v>6</v>
      </c>
      <c r="Y39" s="136"/>
      <c r="Z39" s="136">
        <v>5</v>
      </c>
      <c r="AA39" s="136"/>
      <c r="AB39" s="136">
        <v>5</v>
      </c>
      <c r="AC39" s="136"/>
      <c r="AD39" s="136">
        <v>6</v>
      </c>
      <c r="AE39" s="136"/>
      <c r="AF39" s="136">
        <v>6</v>
      </c>
      <c r="AG39" s="136"/>
      <c r="AH39" s="136">
        <f t="shared" si="18"/>
        <v>139</v>
      </c>
      <c r="AI39" s="171">
        <f t="shared" si="19"/>
        <v>5.56</v>
      </c>
      <c r="AJ39" s="173">
        <f t="shared" si="20"/>
        <v>5.607843137254902</v>
      </c>
      <c r="AK39" s="189" t="s">
        <v>1297</v>
      </c>
      <c r="AL39" s="189" t="s">
        <v>1298</v>
      </c>
      <c r="AM39" s="223">
        <v>6</v>
      </c>
      <c r="AN39" s="223"/>
      <c r="AO39" s="223">
        <v>6</v>
      </c>
      <c r="AP39" s="223"/>
      <c r="AQ39" s="223">
        <v>5</v>
      </c>
      <c r="AR39" s="223"/>
      <c r="AS39" s="223">
        <v>6</v>
      </c>
      <c r="AT39" s="223"/>
      <c r="AU39" s="223">
        <v>5</v>
      </c>
      <c r="AV39" s="223">
        <v>4</v>
      </c>
      <c r="AW39" s="223">
        <v>5</v>
      </c>
      <c r="AX39" s="223"/>
      <c r="AY39" s="223">
        <v>6</v>
      </c>
      <c r="AZ39" s="223"/>
      <c r="BA39" s="223">
        <v>5</v>
      </c>
      <c r="BB39" s="223">
        <v>4</v>
      </c>
      <c r="BC39" s="223">
        <f t="shared" si="21"/>
        <v>155</v>
      </c>
      <c r="BD39" s="225">
        <f t="shared" si="22"/>
        <v>5.535714285714286</v>
      </c>
      <c r="BE39" s="223">
        <v>7</v>
      </c>
      <c r="BF39" s="223"/>
      <c r="BG39" s="223">
        <v>8</v>
      </c>
      <c r="BH39" s="223"/>
      <c r="BI39" s="223">
        <v>5</v>
      </c>
      <c r="BJ39" s="223"/>
      <c r="BK39" s="223">
        <v>5</v>
      </c>
      <c r="BL39" s="223"/>
      <c r="BM39" s="223">
        <v>6</v>
      </c>
      <c r="BN39" s="223"/>
      <c r="BO39" s="223">
        <f t="shared" si="23"/>
        <v>133</v>
      </c>
      <c r="BP39" s="225">
        <f t="shared" si="24"/>
        <v>6.045454545454546</v>
      </c>
      <c r="BQ39" s="225">
        <f t="shared" si="25"/>
        <v>5.76</v>
      </c>
      <c r="BR39" s="225" t="s">
        <v>1297</v>
      </c>
      <c r="BS39" s="189" t="s">
        <v>1298</v>
      </c>
      <c r="BT39" s="223">
        <v>6</v>
      </c>
      <c r="BU39" s="223"/>
      <c r="BV39" s="223">
        <v>6</v>
      </c>
      <c r="BW39" s="223"/>
      <c r="BX39" s="223">
        <v>5</v>
      </c>
      <c r="BY39" s="223">
        <v>4</v>
      </c>
      <c r="BZ39" s="223">
        <v>6</v>
      </c>
      <c r="CA39" s="223"/>
      <c r="CB39" s="223">
        <v>5</v>
      </c>
      <c r="CC39" s="223"/>
      <c r="CD39" s="223">
        <f t="shared" si="26"/>
        <v>117</v>
      </c>
      <c r="CE39" s="189">
        <f t="shared" si="27"/>
        <v>5.571428571428571</v>
      </c>
      <c r="CF39" s="223">
        <v>7</v>
      </c>
      <c r="CG39" s="189"/>
      <c r="CH39" s="223">
        <v>7</v>
      </c>
      <c r="CI39" s="189"/>
      <c r="CJ39" s="223">
        <v>8</v>
      </c>
      <c r="CK39" s="189"/>
      <c r="CL39" s="223">
        <v>6</v>
      </c>
      <c r="CM39" s="189"/>
      <c r="CN39" s="223">
        <v>6</v>
      </c>
      <c r="CO39" s="189"/>
      <c r="CP39" s="189">
        <v>6</v>
      </c>
      <c r="CQ39" s="189"/>
      <c r="CR39" s="189">
        <v>8</v>
      </c>
      <c r="CS39" s="173"/>
      <c r="CT39" s="189"/>
      <c r="CU39" s="173"/>
      <c r="CV39" s="429">
        <f t="shared" si="12"/>
        <v>167</v>
      </c>
      <c r="CW39" s="225">
        <f t="shared" si="13"/>
        <v>6.68</v>
      </c>
      <c r="CX39" s="225">
        <f t="shared" si="14"/>
        <v>6.173913043478261</v>
      </c>
      <c r="CY39" s="225">
        <f t="shared" si="15"/>
        <v>5.836734693877551</v>
      </c>
      <c r="CZ39" s="189"/>
      <c r="DA39" s="173"/>
      <c r="DB39" s="189"/>
      <c r="DC39" s="173"/>
      <c r="DD39" s="189"/>
      <c r="DE39" s="189"/>
      <c r="DF39" s="173"/>
      <c r="DG39" s="189"/>
      <c r="DH39" s="3"/>
    </row>
    <row r="40" spans="1:112" ht="15.75">
      <c r="A40" s="2">
        <v>35</v>
      </c>
      <c r="B40" s="19" t="s">
        <v>891</v>
      </c>
      <c r="C40" s="39" t="s">
        <v>337</v>
      </c>
      <c r="D40" s="29">
        <v>33460</v>
      </c>
      <c r="E40" s="2" t="s">
        <v>529</v>
      </c>
      <c r="F40" s="19" t="s">
        <v>72</v>
      </c>
      <c r="G40" s="14" t="s">
        <v>67</v>
      </c>
      <c r="H40" s="136">
        <v>7</v>
      </c>
      <c r="I40" s="136"/>
      <c r="J40" s="136">
        <v>7</v>
      </c>
      <c r="K40" s="136"/>
      <c r="L40" s="136">
        <v>5</v>
      </c>
      <c r="M40" s="136"/>
      <c r="N40" s="136">
        <v>7</v>
      </c>
      <c r="O40" s="136"/>
      <c r="P40" s="136">
        <v>5</v>
      </c>
      <c r="Q40" s="136"/>
      <c r="R40" s="136">
        <f t="shared" si="16"/>
        <v>164</v>
      </c>
      <c r="S40" s="171">
        <f t="shared" si="17"/>
        <v>6.3076923076923075</v>
      </c>
      <c r="T40" s="136">
        <v>5</v>
      </c>
      <c r="U40" s="136"/>
      <c r="V40" s="136">
        <v>8</v>
      </c>
      <c r="W40" s="136"/>
      <c r="X40" s="136">
        <v>5</v>
      </c>
      <c r="Y40" s="136"/>
      <c r="Z40" s="136">
        <v>5</v>
      </c>
      <c r="AA40" s="136"/>
      <c r="AB40" s="136">
        <v>7</v>
      </c>
      <c r="AC40" s="136"/>
      <c r="AD40" s="136">
        <v>6</v>
      </c>
      <c r="AE40" s="136"/>
      <c r="AF40" s="136">
        <v>8</v>
      </c>
      <c r="AG40" s="136"/>
      <c r="AH40" s="136">
        <f t="shared" si="18"/>
        <v>153</v>
      </c>
      <c r="AI40" s="171">
        <f t="shared" si="19"/>
        <v>6.12</v>
      </c>
      <c r="AJ40" s="173">
        <f t="shared" si="20"/>
        <v>6.215686274509804</v>
      </c>
      <c r="AK40" s="189" t="s">
        <v>1299</v>
      </c>
      <c r="AL40" s="189" t="s">
        <v>1298</v>
      </c>
      <c r="AM40" s="223">
        <v>8</v>
      </c>
      <c r="AN40" s="223"/>
      <c r="AO40" s="223">
        <v>6</v>
      </c>
      <c r="AP40" s="223"/>
      <c r="AQ40" s="223">
        <v>5</v>
      </c>
      <c r="AR40" s="223"/>
      <c r="AS40" s="223">
        <v>6</v>
      </c>
      <c r="AT40" s="223"/>
      <c r="AU40" s="223">
        <v>8</v>
      </c>
      <c r="AV40" s="223"/>
      <c r="AW40" s="223">
        <v>5</v>
      </c>
      <c r="AX40" s="223"/>
      <c r="AY40" s="223">
        <v>6</v>
      </c>
      <c r="AZ40" s="223"/>
      <c r="BA40" s="223">
        <v>8</v>
      </c>
      <c r="BB40" s="223"/>
      <c r="BC40" s="223">
        <f t="shared" si="21"/>
        <v>186</v>
      </c>
      <c r="BD40" s="225">
        <f t="shared" si="22"/>
        <v>6.642857142857143</v>
      </c>
      <c r="BE40" s="223">
        <v>7</v>
      </c>
      <c r="BF40" s="223"/>
      <c r="BG40" s="223">
        <v>6</v>
      </c>
      <c r="BH40" s="223"/>
      <c r="BI40" s="223">
        <v>7</v>
      </c>
      <c r="BJ40" s="223"/>
      <c r="BK40" s="223">
        <v>7</v>
      </c>
      <c r="BL40" s="223"/>
      <c r="BM40" s="223">
        <v>6</v>
      </c>
      <c r="BN40" s="223"/>
      <c r="BO40" s="223">
        <f t="shared" si="23"/>
        <v>145</v>
      </c>
      <c r="BP40" s="225">
        <f t="shared" si="24"/>
        <v>6.590909090909091</v>
      </c>
      <c r="BQ40" s="225">
        <f t="shared" si="25"/>
        <v>6.62</v>
      </c>
      <c r="BR40" s="225" t="s">
        <v>1299</v>
      </c>
      <c r="BS40" s="189" t="s">
        <v>1298</v>
      </c>
      <c r="BT40" s="223">
        <v>5</v>
      </c>
      <c r="BU40" s="223"/>
      <c r="BV40" s="223">
        <v>8</v>
      </c>
      <c r="BW40" s="223"/>
      <c r="BX40" s="223">
        <v>5</v>
      </c>
      <c r="BY40" s="223"/>
      <c r="BZ40" s="223">
        <v>7</v>
      </c>
      <c r="CA40" s="223"/>
      <c r="CB40" s="223">
        <v>7</v>
      </c>
      <c r="CC40" s="223"/>
      <c r="CD40" s="223">
        <f t="shared" si="26"/>
        <v>128</v>
      </c>
      <c r="CE40" s="189">
        <f t="shared" si="27"/>
        <v>6.095238095238095</v>
      </c>
      <c r="CF40" s="223">
        <v>6</v>
      </c>
      <c r="CG40" s="189"/>
      <c r="CH40" s="223">
        <v>6</v>
      </c>
      <c r="CI40" s="189"/>
      <c r="CJ40" s="223">
        <v>7</v>
      </c>
      <c r="CK40" s="189"/>
      <c r="CL40" s="223">
        <v>7</v>
      </c>
      <c r="CM40" s="189"/>
      <c r="CN40" s="223">
        <v>6</v>
      </c>
      <c r="CO40" s="189"/>
      <c r="CP40" s="189">
        <v>6</v>
      </c>
      <c r="CQ40" s="189"/>
      <c r="CR40" s="189">
        <v>8</v>
      </c>
      <c r="CS40" s="173"/>
      <c r="CT40" s="189"/>
      <c r="CU40" s="173"/>
      <c r="CV40" s="429">
        <f t="shared" si="12"/>
        <v>161</v>
      </c>
      <c r="CW40" s="225">
        <f t="shared" si="13"/>
        <v>6.44</v>
      </c>
      <c r="CX40" s="225">
        <f t="shared" si="14"/>
        <v>6.282608695652174</v>
      </c>
      <c r="CY40" s="225">
        <f t="shared" si="15"/>
        <v>6.374149659863946</v>
      </c>
      <c r="CZ40" s="189"/>
      <c r="DA40" s="173"/>
      <c r="DB40" s="189"/>
      <c r="DC40" s="173"/>
      <c r="DD40" s="189"/>
      <c r="DE40" s="189"/>
      <c r="DF40" s="173"/>
      <c r="DG40" s="189"/>
      <c r="DH40" s="3"/>
    </row>
    <row r="41" spans="1:112" ht="15.75">
      <c r="A41" s="2">
        <v>36</v>
      </c>
      <c r="B41" s="19" t="s">
        <v>660</v>
      </c>
      <c r="C41" s="39" t="s">
        <v>337</v>
      </c>
      <c r="D41" s="29">
        <v>33464</v>
      </c>
      <c r="E41" s="2" t="s">
        <v>529</v>
      </c>
      <c r="F41" s="19" t="s">
        <v>72</v>
      </c>
      <c r="G41" s="14" t="s">
        <v>67</v>
      </c>
      <c r="H41" s="136">
        <v>5</v>
      </c>
      <c r="I41" s="136"/>
      <c r="J41" s="136">
        <v>5</v>
      </c>
      <c r="K41" s="136"/>
      <c r="L41" s="136">
        <v>5</v>
      </c>
      <c r="M41" s="136"/>
      <c r="N41" s="136">
        <v>8</v>
      </c>
      <c r="O41" s="136"/>
      <c r="P41" s="136">
        <v>5</v>
      </c>
      <c r="Q41" s="136"/>
      <c r="R41" s="136">
        <f t="shared" si="16"/>
        <v>145</v>
      </c>
      <c r="S41" s="171">
        <f t="shared" si="17"/>
        <v>5.576923076923077</v>
      </c>
      <c r="T41" s="136">
        <v>6</v>
      </c>
      <c r="U41" s="136"/>
      <c r="V41" s="136">
        <v>5</v>
      </c>
      <c r="W41" s="136"/>
      <c r="X41" s="136">
        <v>6</v>
      </c>
      <c r="Y41" s="136"/>
      <c r="Z41" s="136">
        <v>5</v>
      </c>
      <c r="AA41" s="136"/>
      <c r="AB41" s="136">
        <v>5</v>
      </c>
      <c r="AC41" s="136"/>
      <c r="AD41" s="136">
        <v>5</v>
      </c>
      <c r="AE41" s="136">
        <v>4</v>
      </c>
      <c r="AF41" s="136">
        <v>6</v>
      </c>
      <c r="AG41" s="136"/>
      <c r="AH41" s="136">
        <f t="shared" si="18"/>
        <v>135</v>
      </c>
      <c r="AI41" s="171">
        <f t="shared" si="19"/>
        <v>5.4</v>
      </c>
      <c r="AJ41" s="173">
        <f t="shared" si="20"/>
        <v>5.490196078431373</v>
      </c>
      <c r="AK41" s="189" t="s">
        <v>1297</v>
      </c>
      <c r="AL41" s="189" t="s">
        <v>1298</v>
      </c>
      <c r="AM41" s="223">
        <v>7</v>
      </c>
      <c r="AN41" s="223"/>
      <c r="AO41" s="223">
        <v>6</v>
      </c>
      <c r="AP41" s="223">
        <v>4</v>
      </c>
      <c r="AQ41" s="223">
        <v>6</v>
      </c>
      <c r="AR41" s="223"/>
      <c r="AS41" s="223">
        <v>6</v>
      </c>
      <c r="AT41" s="223"/>
      <c r="AU41" s="223">
        <v>5</v>
      </c>
      <c r="AV41" s="223"/>
      <c r="AW41" s="223">
        <v>6</v>
      </c>
      <c r="AX41" s="223"/>
      <c r="AY41" s="223">
        <v>6</v>
      </c>
      <c r="AZ41" s="223"/>
      <c r="BA41" s="223">
        <v>8</v>
      </c>
      <c r="BB41" s="223"/>
      <c r="BC41" s="223">
        <f t="shared" si="21"/>
        <v>178</v>
      </c>
      <c r="BD41" s="225">
        <f t="shared" si="22"/>
        <v>6.357142857142857</v>
      </c>
      <c r="BE41" s="223">
        <v>8</v>
      </c>
      <c r="BF41" s="223"/>
      <c r="BG41" s="223">
        <v>7</v>
      </c>
      <c r="BH41" s="223"/>
      <c r="BI41" s="223">
        <v>5</v>
      </c>
      <c r="BJ41" s="223"/>
      <c r="BK41" s="223">
        <v>7</v>
      </c>
      <c r="BL41" s="223"/>
      <c r="BM41" s="223">
        <v>5</v>
      </c>
      <c r="BN41" s="223"/>
      <c r="BO41" s="223">
        <f t="shared" si="23"/>
        <v>139</v>
      </c>
      <c r="BP41" s="225">
        <f t="shared" si="24"/>
        <v>6.318181818181818</v>
      </c>
      <c r="BQ41" s="225">
        <f t="shared" si="25"/>
        <v>6.34</v>
      </c>
      <c r="BR41" s="225" t="s">
        <v>1299</v>
      </c>
      <c r="BS41" s="189" t="s">
        <v>1298</v>
      </c>
      <c r="BT41" s="223">
        <v>7</v>
      </c>
      <c r="BU41" s="223"/>
      <c r="BV41" s="223">
        <v>7</v>
      </c>
      <c r="BW41" s="223"/>
      <c r="BX41" s="223">
        <v>6</v>
      </c>
      <c r="BY41" s="223"/>
      <c r="BZ41" s="223">
        <v>6</v>
      </c>
      <c r="CA41" s="223"/>
      <c r="CB41" s="223">
        <v>7</v>
      </c>
      <c r="CC41" s="223"/>
      <c r="CD41" s="223">
        <f t="shared" si="26"/>
        <v>139</v>
      </c>
      <c r="CE41" s="189">
        <f t="shared" si="27"/>
        <v>6.619047619047619</v>
      </c>
      <c r="CF41" s="223">
        <v>8</v>
      </c>
      <c r="CG41" s="189"/>
      <c r="CH41" s="223">
        <v>10</v>
      </c>
      <c r="CI41" s="189"/>
      <c r="CJ41" s="223">
        <v>6</v>
      </c>
      <c r="CK41" s="189"/>
      <c r="CL41" s="223">
        <v>6</v>
      </c>
      <c r="CM41" s="189"/>
      <c r="CN41" s="223">
        <v>8</v>
      </c>
      <c r="CO41" s="189"/>
      <c r="CP41" s="189">
        <v>9</v>
      </c>
      <c r="CQ41" s="189"/>
      <c r="CR41" s="189">
        <v>8</v>
      </c>
      <c r="CS41" s="173"/>
      <c r="CT41" s="189"/>
      <c r="CU41" s="173"/>
      <c r="CV41" s="429">
        <f t="shared" si="12"/>
        <v>193</v>
      </c>
      <c r="CW41" s="225">
        <f t="shared" si="13"/>
        <v>7.72</v>
      </c>
      <c r="CX41" s="225">
        <f t="shared" si="14"/>
        <v>7.217391304347826</v>
      </c>
      <c r="CY41" s="225">
        <f t="shared" si="15"/>
        <v>6.319727891156463</v>
      </c>
      <c r="CZ41" s="189"/>
      <c r="DA41" s="173"/>
      <c r="DB41" s="189"/>
      <c r="DC41" s="173"/>
      <c r="DD41" s="189"/>
      <c r="DE41" s="189"/>
      <c r="DF41" s="173"/>
      <c r="DG41" s="189"/>
      <c r="DH41" s="3"/>
    </row>
    <row r="42" spans="1:112" ht="15.75">
      <c r="A42" s="2">
        <v>37</v>
      </c>
      <c r="B42" s="19" t="s">
        <v>716</v>
      </c>
      <c r="C42" s="39" t="s">
        <v>727</v>
      </c>
      <c r="D42" s="29">
        <v>33877</v>
      </c>
      <c r="E42" s="2" t="s">
        <v>529</v>
      </c>
      <c r="F42" s="19" t="s">
        <v>101</v>
      </c>
      <c r="G42" s="14" t="s">
        <v>102</v>
      </c>
      <c r="H42" s="136">
        <v>5</v>
      </c>
      <c r="I42" s="136"/>
      <c r="J42" s="136">
        <v>6</v>
      </c>
      <c r="K42" s="136"/>
      <c r="L42" s="136">
        <v>5</v>
      </c>
      <c r="M42" s="136"/>
      <c r="N42" s="136">
        <v>5</v>
      </c>
      <c r="O42" s="136"/>
      <c r="P42" s="136">
        <v>5</v>
      </c>
      <c r="Q42" s="136">
        <v>4</v>
      </c>
      <c r="R42" s="136">
        <f t="shared" si="16"/>
        <v>137</v>
      </c>
      <c r="S42" s="171">
        <f t="shared" si="17"/>
        <v>5.269230769230769</v>
      </c>
      <c r="T42" s="136">
        <v>6</v>
      </c>
      <c r="U42" s="136"/>
      <c r="V42" s="136">
        <v>6</v>
      </c>
      <c r="W42" s="136"/>
      <c r="X42" s="136">
        <v>5</v>
      </c>
      <c r="Y42" s="136"/>
      <c r="Z42" s="136">
        <v>6</v>
      </c>
      <c r="AA42" s="136"/>
      <c r="AB42" s="136">
        <v>5</v>
      </c>
      <c r="AC42" s="136"/>
      <c r="AD42" s="136">
        <v>5</v>
      </c>
      <c r="AE42" s="136">
        <v>4</v>
      </c>
      <c r="AF42" s="136">
        <v>6</v>
      </c>
      <c r="AG42" s="136"/>
      <c r="AH42" s="136">
        <f t="shared" si="18"/>
        <v>139</v>
      </c>
      <c r="AI42" s="171">
        <f t="shared" si="19"/>
        <v>5.56</v>
      </c>
      <c r="AJ42" s="173">
        <f t="shared" si="20"/>
        <v>5.411764705882353</v>
      </c>
      <c r="AK42" s="189" t="s">
        <v>1297</v>
      </c>
      <c r="AL42" s="189" t="s">
        <v>1298</v>
      </c>
      <c r="AM42" s="223">
        <v>7</v>
      </c>
      <c r="AN42" s="223"/>
      <c r="AO42" s="223">
        <v>6</v>
      </c>
      <c r="AP42" s="223"/>
      <c r="AQ42" s="223">
        <v>7</v>
      </c>
      <c r="AR42" s="223"/>
      <c r="AS42" s="223">
        <v>6</v>
      </c>
      <c r="AT42" s="223"/>
      <c r="AU42" s="223">
        <v>6</v>
      </c>
      <c r="AV42" s="223"/>
      <c r="AW42" s="223">
        <v>7</v>
      </c>
      <c r="AX42" s="223"/>
      <c r="AY42" s="223">
        <v>6</v>
      </c>
      <c r="AZ42" s="223"/>
      <c r="BA42" s="223">
        <v>5</v>
      </c>
      <c r="BB42" s="223"/>
      <c r="BC42" s="223">
        <f t="shared" si="21"/>
        <v>175</v>
      </c>
      <c r="BD42" s="225">
        <f t="shared" si="22"/>
        <v>6.25</v>
      </c>
      <c r="BE42" s="223">
        <v>7</v>
      </c>
      <c r="BF42" s="223"/>
      <c r="BG42" s="223">
        <v>5</v>
      </c>
      <c r="BH42" s="223" t="s">
        <v>1289</v>
      </c>
      <c r="BI42" s="223">
        <v>6</v>
      </c>
      <c r="BJ42" s="223"/>
      <c r="BK42" s="223">
        <v>5</v>
      </c>
      <c r="BL42" s="223"/>
      <c r="BM42" s="223">
        <v>5</v>
      </c>
      <c r="BN42" s="223"/>
      <c r="BO42" s="223">
        <f t="shared" si="23"/>
        <v>120</v>
      </c>
      <c r="BP42" s="225">
        <f t="shared" si="24"/>
        <v>5.454545454545454</v>
      </c>
      <c r="BQ42" s="225">
        <f t="shared" si="25"/>
        <v>5.9</v>
      </c>
      <c r="BR42" s="225" t="s">
        <v>1297</v>
      </c>
      <c r="BS42" s="189" t="s">
        <v>1298</v>
      </c>
      <c r="BT42" s="223">
        <v>6</v>
      </c>
      <c r="BU42" s="223"/>
      <c r="BV42" s="223">
        <v>6</v>
      </c>
      <c r="BW42" s="223"/>
      <c r="BX42" s="223">
        <v>7</v>
      </c>
      <c r="BY42" s="223"/>
      <c r="BZ42" s="223">
        <v>6</v>
      </c>
      <c r="CA42" s="223"/>
      <c r="CB42" s="223">
        <v>7</v>
      </c>
      <c r="CC42" s="223"/>
      <c r="CD42" s="223">
        <f t="shared" si="26"/>
        <v>135</v>
      </c>
      <c r="CE42" s="189">
        <f t="shared" si="27"/>
        <v>6.428571428571429</v>
      </c>
      <c r="CF42" s="223">
        <v>5</v>
      </c>
      <c r="CG42" s="189"/>
      <c r="CH42" s="223">
        <v>8</v>
      </c>
      <c r="CI42" s="189"/>
      <c r="CJ42" s="223">
        <v>7</v>
      </c>
      <c r="CK42" s="189"/>
      <c r="CL42" s="223">
        <v>6</v>
      </c>
      <c r="CM42" s="189"/>
      <c r="CN42" s="223">
        <v>7</v>
      </c>
      <c r="CO42" s="189"/>
      <c r="CP42" s="189">
        <v>8</v>
      </c>
      <c r="CQ42" s="189"/>
      <c r="CR42" s="189">
        <v>8</v>
      </c>
      <c r="CS42" s="173"/>
      <c r="CT42" s="189"/>
      <c r="CU42" s="173"/>
      <c r="CV42" s="429">
        <f t="shared" si="12"/>
        <v>171</v>
      </c>
      <c r="CW42" s="225">
        <f t="shared" si="13"/>
        <v>6.84</v>
      </c>
      <c r="CX42" s="225">
        <f t="shared" si="14"/>
        <v>6.6521739130434785</v>
      </c>
      <c r="CY42" s="225">
        <f t="shared" si="15"/>
        <v>5.965986394557823</v>
      </c>
      <c r="CZ42" s="189"/>
      <c r="DA42" s="173"/>
      <c r="DB42" s="189"/>
      <c r="DC42" s="173"/>
      <c r="DD42" s="189"/>
      <c r="DE42" s="189"/>
      <c r="DF42" s="173"/>
      <c r="DG42" s="189"/>
      <c r="DH42" s="3"/>
    </row>
    <row r="43" spans="1:112" ht="15.75">
      <c r="A43" s="2">
        <v>38</v>
      </c>
      <c r="B43" s="19" t="s">
        <v>660</v>
      </c>
      <c r="C43" s="39" t="s">
        <v>233</v>
      </c>
      <c r="D43" s="29">
        <v>33909</v>
      </c>
      <c r="E43" s="2" t="s">
        <v>529</v>
      </c>
      <c r="F43" s="19" t="s">
        <v>420</v>
      </c>
      <c r="G43" s="14" t="s">
        <v>322</v>
      </c>
      <c r="H43" s="136">
        <v>5</v>
      </c>
      <c r="I43" s="136" t="s">
        <v>1289</v>
      </c>
      <c r="J43" s="136">
        <v>5</v>
      </c>
      <c r="K43" s="136"/>
      <c r="L43" s="136">
        <v>5</v>
      </c>
      <c r="M43" s="136"/>
      <c r="N43" s="136">
        <v>6</v>
      </c>
      <c r="O43" s="136" t="s">
        <v>1289</v>
      </c>
      <c r="P43" s="136">
        <v>6</v>
      </c>
      <c r="Q43" s="136"/>
      <c r="R43" s="136">
        <f t="shared" si="16"/>
        <v>140</v>
      </c>
      <c r="S43" s="171">
        <f t="shared" si="17"/>
        <v>5.384615384615385</v>
      </c>
      <c r="T43" s="136">
        <v>5</v>
      </c>
      <c r="U43" s="136"/>
      <c r="V43" s="136">
        <v>5</v>
      </c>
      <c r="W43" s="136"/>
      <c r="X43" s="136">
        <v>5</v>
      </c>
      <c r="Y43" s="136"/>
      <c r="Z43" s="136">
        <v>5</v>
      </c>
      <c r="AA43" s="136"/>
      <c r="AB43" s="136">
        <v>5</v>
      </c>
      <c r="AC43" s="136"/>
      <c r="AD43" s="136">
        <v>7</v>
      </c>
      <c r="AE43" s="136"/>
      <c r="AF43" s="136">
        <v>6</v>
      </c>
      <c r="AG43" s="136"/>
      <c r="AH43" s="136">
        <f t="shared" si="18"/>
        <v>136</v>
      </c>
      <c r="AI43" s="171">
        <f t="shared" si="19"/>
        <v>5.44</v>
      </c>
      <c r="AJ43" s="173">
        <f t="shared" si="20"/>
        <v>5.411764705882353</v>
      </c>
      <c r="AK43" s="189" t="s">
        <v>1297</v>
      </c>
      <c r="AL43" s="189" t="s">
        <v>1298</v>
      </c>
      <c r="AM43" s="223">
        <v>7</v>
      </c>
      <c r="AN43" s="223"/>
      <c r="AO43" s="223">
        <v>5</v>
      </c>
      <c r="AP43" s="223"/>
      <c r="AQ43" s="223">
        <v>5</v>
      </c>
      <c r="AR43" s="223"/>
      <c r="AS43" s="223">
        <v>6</v>
      </c>
      <c r="AT43" s="223"/>
      <c r="AU43" s="223">
        <v>5</v>
      </c>
      <c r="AV43" s="223"/>
      <c r="AW43" s="223">
        <v>5</v>
      </c>
      <c r="AX43" s="223"/>
      <c r="AY43" s="223">
        <v>6</v>
      </c>
      <c r="AZ43" s="223"/>
      <c r="BA43" s="223">
        <v>6</v>
      </c>
      <c r="BB43" s="223"/>
      <c r="BC43" s="223">
        <f t="shared" si="21"/>
        <v>161</v>
      </c>
      <c r="BD43" s="225">
        <f t="shared" si="22"/>
        <v>5.75</v>
      </c>
      <c r="BE43" s="223">
        <v>5</v>
      </c>
      <c r="BF43" s="223"/>
      <c r="BG43" s="223">
        <v>5</v>
      </c>
      <c r="BH43" s="223"/>
      <c r="BI43" s="223">
        <v>6</v>
      </c>
      <c r="BJ43" s="223"/>
      <c r="BK43" s="223">
        <v>7</v>
      </c>
      <c r="BL43" s="223">
        <v>3</v>
      </c>
      <c r="BM43" s="223">
        <v>6</v>
      </c>
      <c r="BN43" s="223"/>
      <c r="BO43" s="223">
        <f t="shared" si="23"/>
        <v>131</v>
      </c>
      <c r="BP43" s="225">
        <f t="shared" si="24"/>
        <v>5.954545454545454</v>
      </c>
      <c r="BQ43" s="225">
        <f t="shared" si="25"/>
        <v>5.84</v>
      </c>
      <c r="BR43" s="225" t="s">
        <v>1297</v>
      </c>
      <c r="BS43" s="189" t="s">
        <v>1298</v>
      </c>
      <c r="BT43" s="223">
        <v>5</v>
      </c>
      <c r="BU43" s="223">
        <v>4</v>
      </c>
      <c r="BV43" s="223">
        <v>6</v>
      </c>
      <c r="BW43" s="223"/>
      <c r="BX43" s="223">
        <v>5</v>
      </c>
      <c r="BY43" s="223"/>
      <c r="BZ43" s="223">
        <v>5</v>
      </c>
      <c r="CA43" s="223"/>
      <c r="CB43" s="223">
        <v>6</v>
      </c>
      <c r="CC43" s="223"/>
      <c r="CD43" s="223">
        <f t="shared" si="26"/>
        <v>112</v>
      </c>
      <c r="CE43" s="189">
        <f t="shared" si="27"/>
        <v>5.333333333333333</v>
      </c>
      <c r="CF43" s="223">
        <v>5</v>
      </c>
      <c r="CG43" s="189"/>
      <c r="CH43" s="223">
        <v>5</v>
      </c>
      <c r="CI43" s="189"/>
      <c r="CJ43" s="223">
        <v>7</v>
      </c>
      <c r="CK43" s="189"/>
      <c r="CL43" s="223">
        <v>7</v>
      </c>
      <c r="CM43" s="189"/>
      <c r="CN43" s="223">
        <v>6</v>
      </c>
      <c r="CO43" s="189"/>
      <c r="CP43" s="189">
        <v>6</v>
      </c>
      <c r="CQ43" s="189">
        <v>4</v>
      </c>
      <c r="CR43" s="189">
        <v>8</v>
      </c>
      <c r="CS43" s="173"/>
      <c r="CT43" s="189"/>
      <c r="CU43" s="173"/>
      <c r="CV43" s="429">
        <f t="shared" si="12"/>
        <v>154</v>
      </c>
      <c r="CW43" s="225">
        <f t="shared" si="13"/>
        <v>6.16</v>
      </c>
      <c r="CX43" s="225">
        <f t="shared" si="14"/>
        <v>5.782608695652174</v>
      </c>
      <c r="CY43" s="225">
        <f t="shared" si="15"/>
        <v>5.673469387755102</v>
      </c>
      <c r="CZ43" s="189"/>
      <c r="DA43" s="173"/>
      <c r="DB43" s="189"/>
      <c r="DC43" s="173"/>
      <c r="DD43" s="189"/>
      <c r="DE43" s="189"/>
      <c r="DF43" s="173"/>
      <c r="DG43" s="189"/>
      <c r="DH43" s="3"/>
    </row>
    <row r="44" spans="1:112" ht="15.75">
      <c r="A44" s="2">
        <v>39</v>
      </c>
      <c r="B44" s="19" t="s">
        <v>642</v>
      </c>
      <c r="C44" s="39" t="s">
        <v>233</v>
      </c>
      <c r="D44" s="29">
        <v>33331</v>
      </c>
      <c r="E44" s="2" t="s">
        <v>529</v>
      </c>
      <c r="F44" s="19" t="s">
        <v>224</v>
      </c>
      <c r="G44" s="14" t="s">
        <v>177</v>
      </c>
      <c r="H44" s="136">
        <v>6</v>
      </c>
      <c r="I44" s="136"/>
      <c r="J44" s="136">
        <v>5</v>
      </c>
      <c r="K44" s="136">
        <v>2</v>
      </c>
      <c r="L44" s="136">
        <v>5</v>
      </c>
      <c r="M44" s="136"/>
      <c r="N44" s="136">
        <v>5</v>
      </c>
      <c r="O44" s="136"/>
      <c r="P44" s="136">
        <v>5</v>
      </c>
      <c r="Q44" s="136"/>
      <c r="R44" s="136">
        <f t="shared" si="16"/>
        <v>135</v>
      </c>
      <c r="S44" s="171">
        <f t="shared" si="17"/>
        <v>5.1923076923076925</v>
      </c>
      <c r="T44" s="136">
        <v>5</v>
      </c>
      <c r="U44" s="136"/>
      <c r="V44" s="136">
        <v>6</v>
      </c>
      <c r="W44" s="136"/>
      <c r="X44" s="136">
        <v>5</v>
      </c>
      <c r="Y44" s="136"/>
      <c r="Z44" s="136">
        <v>5</v>
      </c>
      <c r="AA44" s="136"/>
      <c r="AB44" s="136">
        <v>5</v>
      </c>
      <c r="AC44" s="136"/>
      <c r="AD44" s="136">
        <v>7</v>
      </c>
      <c r="AE44" s="136"/>
      <c r="AF44" s="136">
        <v>6</v>
      </c>
      <c r="AG44" s="136"/>
      <c r="AH44" s="136">
        <f t="shared" si="18"/>
        <v>139</v>
      </c>
      <c r="AI44" s="171">
        <f t="shared" si="19"/>
        <v>5.56</v>
      </c>
      <c r="AJ44" s="173">
        <f t="shared" si="20"/>
        <v>5.372549019607843</v>
      </c>
      <c r="AK44" s="189" t="s">
        <v>1297</v>
      </c>
      <c r="AL44" s="189" t="s">
        <v>1298</v>
      </c>
      <c r="AM44" s="223">
        <v>6</v>
      </c>
      <c r="AN44" s="223"/>
      <c r="AO44" s="223">
        <v>6</v>
      </c>
      <c r="AP44" s="223"/>
      <c r="AQ44" s="223">
        <v>5</v>
      </c>
      <c r="AR44" s="223"/>
      <c r="AS44" s="223">
        <v>5</v>
      </c>
      <c r="AT44" s="223"/>
      <c r="AU44" s="223">
        <v>5</v>
      </c>
      <c r="AV44" s="223"/>
      <c r="AW44" s="223">
        <v>5</v>
      </c>
      <c r="AX44" s="223"/>
      <c r="AY44" s="223">
        <v>6</v>
      </c>
      <c r="AZ44" s="223"/>
      <c r="BA44" s="223">
        <v>6</v>
      </c>
      <c r="BB44" s="223"/>
      <c r="BC44" s="223">
        <f t="shared" si="21"/>
        <v>155</v>
      </c>
      <c r="BD44" s="225">
        <f t="shared" si="22"/>
        <v>5.535714285714286</v>
      </c>
      <c r="BE44" s="223">
        <v>5</v>
      </c>
      <c r="BF44" s="223"/>
      <c r="BG44" s="223">
        <v>6</v>
      </c>
      <c r="BH44" s="223" t="s">
        <v>1289</v>
      </c>
      <c r="BI44" s="223">
        <v>6</v>
      </c>
      <c r="BJ44" s="223"/>
      <c r="BK44" s="223">
        <v>7</v>
      </c>
      <c r="BL44" s="223"/>
      <c r="BM44" s="223">
        <v>6</v>
      </c>
      <c r="BN44" s="223"/>
      <c r="BO44" s="223">
        <f t="shared" si="23"/>
        <v>135</v>
      </c>
      <c r="BP44" s="225">
        <f t="shared" si="24"/>
        <v>6.136363636363637</v>
      </c>
      <c r="BQ44" s="225">
        <f t="shared" si="25"/>
        <v>5.8</v>
      </c>
      <c r="BR44" s="225" t="s">
        <v>1297</v>
      </c>
      <c r="BS44" s="189" t="s">
        <v>1298</v>
      </c>
      <c r="BT44" s="223">
        <v>5</v>
      </c>
      <c r="BU44" s="223"/>
      <c r="BV44" s="223">
        <v>7</v>
      </c>
      <c r="BW44" s="223">
        <v>4</v>
      </c>
      <c r="BX44" s="223">
        <v>5</v>
      </c>
      <c r="BY44" s="223"/>
      <c r="BZ44" s="223">
        <v>5</v>
      </c>
      <c r="CA44" s="223"/>
      <c r="CB44" s="223">
        <v>7</v>
      </c>
      <c r="CC44" s="223"/>
      <c r="CD44" s="223">
        <f t="shared" si="26"/>
        <v>119</v>
      </c>
      <c r="CE44" s="189">
        <f t="shared" si="27"/>
        <v>5.666666666666667</v>
      </c>
      <c r="CF44" s="223">
        <v>5</v>
      </c>
      <c r="CG44" s="189"/>
      <c r="CH44" s="223">
        <v>8</v>
      </c>
      <c r="CI44" s="189"/>
      <c r="CJ44" s="223">
        <v>6</v>
      </c>
      <c r="CK44" s="189"/>
      <c r="CL44" s="223">
        <v>7</v>
      </c>
      <c r="CM44" s="189"/>
      <c r="CN44" s="223">
        <v>6</v>
      </c>
      <c r="CO44" s="189"/>
      <c r="CP44" s="189">
        <v>7</v>
      </c>
      <c r="CQ44" s="189"/>
      <c r="CR44" s="189">
        <v>8</v>
      </c>
      <c r="CS44" s="173"/>
      <c r="CT44" s="189"/>
      <c r="CU44" s="173"/>
      <c r="CV44" s="429">
        <f t="shared" si="12"/>
        <v>164</v>
      </c>
      <c r="CW44" s="225">
        <f t="shared" si="13"/>
        <v>6.56</v>
      </c>
      <c r="CX44" s="225">
        <f t="shared" si="14"/>
        <v>6.1521739130434785</v>
      </c>
      <c r="CY44" s="225">
        <f t="shared" si="15"/>
        <v>5.761904761904762</v>
      </c>
      <c r="CZ44" s="189"/>
      <c r="DA44" s="173"/>
      <c r="DB44" s="189"/>
      <c r="DC44" s="173"/>
      <c r="DD44" s="189"/>
      <c r="DE44" s="189"/>
      <c r="DF44" s="173"/>
      <c r="DG44" s="189"/>
      <c r="DH44" s="3"/>
    </row>
    <row r="45" spans="1:112" ht="15.75">
      <c r="A45" s="2">
        <v>40</v>
      </c>
      <c r="B45" s="19" t="s">
        <v>892</v>
      </c>
      <c r="C45" s="39" t="s">
        <v>893</v>
      </c>
      <c r="D45" s="29">
        <v>33769</v>
      </c>
      <c r="E45" s="2" t="s">
        <v>529</v>
      </c>
      <c r="F45" s="19" t="s">
        <v>73</v>
      </c>
      <c r="G45" s="14" t="s">
        <v>67</v>
      </c>
      <c r="H45" s="136">
        <v>5</v>
      </c>
      <c r="I45" s="136"/>
      <c r="J45" s="136">
        <v>5</v>
      </c>
      <c r="K45" s="136"/>
      <c r="L45" s="136">
        <v>5</v>
      </c>
      <c r="M45" s="136"/>
      <c r="N45" s="136">
        <v>5</v>
      </c>
      <c r="O45" s="136">
        <v>4</v>
      </c>
      <c r="P45" s="136">
        <v>5</v>
      </c>
      <c r="Q45" s="136"/>
      <c r="R45" s="136">
        <f t="shared" si="16"/>
        <v>130</v>
      </c>
      <c r="S45" s="171">
        <f t="shared" si="17"/>
        <v>5</v>
      </c>
      <c r="T45" s="136">
        <v>5</v>
      </c>
      <c r="U45" s="136"/>
      <c r="V45" s="136">
        <v>5</v>
      </c>
      <c r="W45" s="136"/>
      <c r="X45" s="136">
        <v>5</v>
      </c>
      <c r="Y45" s="136">
        <v>4</v>
      </c>
      <c r="Z45" s="136">
        <v>6</v>
      </c>
      <c r="AA45" s="136"/>
      <c r="AB45" s="136">
        <v>7</v>
      </c>
      <c r="AC45" s="136" t="s">
        <v>1289</v>
      </c>
      <c r="AD45" s="136">
        <v>7</v>
      </c>
      <c r="AE45" s="136"/>
      <c r="AF45" s="136">
        <v>6</v>
      </c>
      <c r="AG45" s="136"/>
      <c r="AH45" s="136">
        <f t="shared" si="18"/>
        <v>147</v>
      </c>
      <c r="AI45" s="171">
        <f t="shared" si="19"/>
        <v>5.88</v>
      </c>
      <c r="AJ45" s="173">
        <f t="shared" si="20"/>
        <v>5.431372549019608</v>
      </c>
      <c r="AK45" s="189" t="s">
        <v>1297</v>
      </c>
      <c r="AL45" s="189" t="s">
        <v>1298</v>
      </c>
      <c r="AM45" s="223">
        <v>7</v>
      </c>
      <c r="AN45" s="223"/>
      <c r="AO45" s="223">
        <v>6</v>
      </c>
      <c r="AP45" s="223"/>
      <c r="AQ45" s="223">
        <v>5</v>
      </c>
      <c r="AR45" s="223"/>
      <c r="AS45" s="223">
        <v>5</v>
      </c>
      <c r="AT45" s="223"/>
      <c r="AU45" s="223">
        <v>5</v>
      </c>
      <c r="AV45" s="223"/>
      <c r="AW45" s="223">
        <v>7</v>
      </c>
      <c r="AX45" s="223">
        <v>0</v>
      </c>
      <c r="AY45" s="223">
        <v>6</v>
      </c>
      <c r="AZ45" s="223"/>
      <c r="BA45" s="223">
        <v>6</v>
      </c>
      <c r="BB45" s="223"/>
      <c r="BC45" s="223">
        <f t="shared" si="21"/>
        <v>166</v>
      </c>
      <c r="BD45" s="225">
        <f t="shared" si="22"/>
        <v>5.928571428571429</v>
      </c>
      <c r="BE45" s="223">
        <v>5</v>
      </c>
      <c r="BF45" s="223"/>
      <c r="BG45" s="223">
        <v>7</v>
      </c>
      <c r="BH45" s="223" t="s">
        <v>1289</v>
      </c>
      <c r="BI45" s="223">
        <v>5</v>
      </c>
      <c r="BJ45" s="223"/>
      <c r="BK45" s="223">
        <v>5</v>
      </c>
      <c r="BL45" s="223"/>
      <c r="BM45" s="223">
        <v>7</v>
      </c>
      <c r="BN45" s="223"/>
      <c r="BO45" s="223">
        <f t="shared" si="23"/>
        <v>128</v>
      </c>
      <c r="BP45" s="225">
        <f t="shared" si="24"/>
        <v>5.818181818181818</v>
      </c>
      <c r="BQ45" s="225">
        <f t="shared" si="25"/>
        <v>5.88</v>
      </c>
      <c r="BR45" s="225" t="s">
        <v>1297</v>
      </c>
      <c r="BS45" s="189" t="s">
        <v>1298</v>
      </c>
      <c r="BT45" s="223">
        <v>6</v>
      </c>
      <c r="BU45" s="223"/>
      <c r="BV45" s="223">
        <v>5</v>
      </c>
      <c r="BW45" s="223"/>
      <c r="BX45" s="223">
        <v>5</v>
      </c>
      <c r="BY45" s="223">
        <v>4</v>
      </c>
      <c r="BZ45" s="223">
        <v>5</v>
      </c>
      <c r="CA45" s="223"/>
      <c r="CB45" s="223">
        <v>5</v>
      </c>
      <c r="CC45" s="223"/>
      <c r="CD45" s="223">
        <f t="shared" si="26"/>
        <v>111</v>
      </c>
      <c r="CE45" s="189">
        <f t="shared" si="27"/>
        <v>5.285714285714286</v>
      </c>
      <c r="CF45" s="223">
        <v>6</v>
      </c>
      <c r="CG45" s="189"/>
      <c r="CH45" s="223">
        <v>7</v>
      </c>
      <c r="CI45" s="189">
        <v>4</v>
      </c>
      <c r="CJ45" s="223">
        <v>7</v>
      </c>
      <c r="CK45" s="189"/>
      <c r="CL45" s="223">
        <v>8</v>
      </c>
      <c r="CM45" s="189"/>
      <c r="CN45" s="223">
        <v>7</v>
      </c>
      <c r="CO45" s="189"/>
      <c r="CP45" s="189">
        <v>8</v>
      </c>
      <c r="CQ45" s="189"/>
      <c r="CR45" s="189">
        <v>8</v>
      </c>
      <c r="CS45" s="173"/>
      <c r="CT45" s="189"/>
      <c r="CU45" s="173"/>
      <c r="CV45" s="429">
        <f t="shared" si="12"/>
        <v>182</v>
      </c>
      <c r="CW45" s="225">
        <f t="shared" si="13"/>
        <v>7.28</v>
      </c>
      <c r="CX45" s="225">
        <f t="shared" si="14"/>
        <v>6.369565217391305</v>
      </c>
      <c r="CY45" s="225">
        <f t="shared" si="15"/>
        <v>5.877551020408164</v>
      </c>
      <c r="CZ45" s="189"/>
      <c r="DA45" s="173"/>
      <c r="DB45" s="189"/>
      <c r="DC45" s="173"/>
      <c r="DD45" s="189"/>
      <c r="DE45" s="189"/>
      <c r="DF45" s="173"/>
      <c r="DG45" s="189"/>
      <c r="DH45" s="3"/>
    </row>
    <row r="46" spans="1:112" ht="15.75">
      <c r="A46" s="2">
        <v>41</v>
      </c>
      <c r="B46" s="19" t="s">
        <v>894</v>
      </c>
      <c r="C46" s="39" t="s">
        <v>561</v>
      </c>
      <c r="D46" s="29">
        <v>33615</v>
      </c>
      <c r="E46" s="2" t="s">
        <v>38</v>
      </c>
      <c r="F46" s="19" t="s">
        <v>85</v>
      </c>
      <c r="G46" s="14" t="s">
        <v>67</v>
      </c>
      <c r="H46" s="136">
        <v>6</v>
      </c>
      <c r="I46" s="136"/>
      <c r="J46" s="136">
        <v>5</v>
      </c>
      <c r="K46" s="136"/>
      <c r="L46" s="136">
        <v>5</v>
      </c>
      <c r="M46" s="136"/>
      <c r="N46" s="136">
        <v>5</v>
      </c>
      <c r="O46" s="136"/>
      <c r="P46" s="136">
        <v>5</v>
      </c>
      <c r="Q46" s="136">
        <v>4</v>
      </c>
      <c r="R46" s="136">
        <f t="shared" si="16"/>
        <v>135</v>
      </c>
      <c r="S46" s="171">
        <f t="shared" si="17"/>
        <v>5.1923076923076925</v>
      </c>
      <c r="T46" s="136">
        <v>5</v>
      </c>
      <c r="U46" s="136"/>
      <c r="V46" s="136">
        <v>6</v>
      </c>
      <c r="W46" s="136"/>
      <c r="X46" s="136">
        <v>5</v>
      </c>
      <c r="Y46" s="136"/>
      <c r="Z46" s="136">
        <v>5</v>
      </c>
      <c r="AA46" s="136"/>
      <c r="AB46" s="136">
        <v>6</v>
      </c>
      <c r="AC46" s="136"/>
      <c r="AD46" s="136">
        <v>6</v>
      </c>
      <c r="AE46" s="136"/>
      <c r="AF46" s="136">
        <v>7</v>
      </c>
      <c r="AG46" s="136"/>
      <c r="AH46" s="136">
        <f t="shared" si="18"/>
        <v>141</v>
      </c>
      <c r="AI46" s="171">
        <f t="shared" si="19"/>
        <v>5.64</v>
      </c>
      <c r="AJ46" s="173">
        <f t="shared" si="20"/>
        <v>5.411764705882353</v>
      </c>
      <c r="AK46" s="189" t="s">
        <v>1297</v>
      </c>
      <c r="AL46" s="189" t="s">
        <v>1298</v>
      </c>
      <c r="AM46" s="223">
        <v>6</v>
      </c>
      <c r="AN46" s="223"/>
      <c r="AO46" s="223">
        <v>7</v>
      </c>
      <c r="AP46" s="223"/>
      <c r="AQ46" s="223">
        <v>5</v>
      </c>
      <c r="AR46" s="223"/>
      <c r="AS46" s="223">
        <v>6</v>
      </c>
      <c r="AT46" s="223"/>
      <c r="AU46" s="223">
        <v>6</v>
      </c>
      <c r="AV46" s="223">
        <v>4</v>
      </c>
      <c r="AW46" s="223">
        <v>6</v>
      </c>
      <c r="AX46" s="223"/>
      <c r="AY46" s="223">
        <v>7</v>
      </c>
      <c r="AZ46" s="223"/>
      <c r="BA46" s="223">
        <v>7</v>
      </c>
      <c r="BB46" s="223"/>
      <c r="BC46" s="223">
        <f t="shared" si="21"/>
        <v>175</v>
      </c>
      <c r="BD46" s="225">
        <f t="shared" si="22"/>
        <v>6.25</v>
      </c>
      <c r="BE46" s="223">
        <v>6</v>
      </c>
      <c r="BF46" s="223"/>
      <c r="BG46" s="223">
        <v>7</v>
      </c>
      <c r="BH46" s="223"/>
      <c r="BI46" s="223">
        <v>7</v>
      </c>
      <c r="BJ46" s="223">
        <v>4</v>
      </c>
      <c r="BK46" s="223">
        <v>7</v>
      </c>
      <c r="BL46" s="223"/>
      <c r="BM46" s="223">
        <v>6</v>
      </c>
      <c r="BN46" s="223"/>
      <c r="BO46" s="223">
        <f t="shared" si="23"/>
        <v>146</v>
      </c>
      <c r="BP46" s="225">
        <f t="shared" si="24"/>
        <v>6.636363636363637</v>
      </c>
      <c r="BQ46" s="225">
        <f t="shared" si="25"/>
        <v>6.42</v>
      </c>
      <c r="BR46" s="225" t="s">
        <v>1299</v>
      </c>
      <c r="BS46" s="189" t="s">
        <v>1298</v>
      </c>
      <c r="BT46" s="223">
        <v>7</v>
      </c>
      <c r="BU46" s="223"/>
      <c r="BV46" s="223">
        <v>8</v>
      </c>
      <c r="BW46" s="223"/>
      <c r="BX46" s="223">
        <v>7</v>
      </c>
      <c r="BY46" s="223"/>
      <c r="BZ46" s="223">
        <v>7</v>
      </c>
      <c r="CA46" s="223"/>
      <c r="CB46" s="223">
        <v>9</v>
      </c>
      <c r="CC46" s="223"/>
      <c r="CD46" s="223">
        <f t="shared" si="26"/>
        <v>158</v>
      </c>
      <c r="CE46" s="189">
        <f t="shared" si="27"/>
        <v>7.523809523809524</v>
      </c>
      <c r="CF46" s="223">
        <v>7</v>
      </c>
      <c r="CG46" s="189"/>
      <c r="CH46" s="223">
        <v>7</v>
      </c>
      <c r="CI46" s="189"/>
      <c r="CJ46" s="223">
        <v>9</v>
      </c>
      <c r="CK46" s="189"/>
      <c r="CL46" s="223">
        <v>7</v>
      </c>
      <c r="CM46" s="189"/>
      <c r="CN46" s="223">
        <v>8</v>
      </c>
      <c r="CO46" s="189"/>
      <c r="CP46" s="189">
        <v>7</v>
      </c>
      <c r="CQ46" s="189"/>
      <c r="CR46" s="189">
        <v>8</v>
      </c>
      <c r="CS46" s="173"/>
      <c r="CT46" s="189"/>
      <c r="CU46" s="173"/>
      <c r="CV46" s="429">
        <f t="shared" si="12"/>
        <v>187</v>
      </c>
      <c r="CW46" s="225">
        <f t="shared" si="13"/>
        <v>7.48</v>
      </c>
      <c r="CX46" s="225">
        <f t="shared" si="14"/>
        <v>7.5</v>
      </c>
      <c r="CY46" s="225">
        <f t="shared" si="15"/>
        <v>6.408163265306122</v>
      </c>
      <c r="CZ46" s="189"/>
      <c r="DA46" s="173"/>
      <c r="DB46" s="189"/>
      <c r="DC46" s="173"/>
      <c r="DD46" s="189"/>
      <c r="DE46" s="189"/>
      <c r="DF46" s="173"/>
      <c r="DG46" s="189"/>
      <c r="DH46" s="3"/>
    </row>
    <row r="47" spans="1:112" ht="15.75">
      <c r="A47" s="2">
        <v>42</v>
      </c>
      <c r="B47" s="19" t="s">
        <v>880</v>
      </c>
      <c r="C47" s="39" t="s">
        <v>628</v>
      </c>
      <c r="D47" s="29">
        <v>33903</v>
      </c>
      <c r="E47" s="2" t="s">
        <v>529</v>
      </c>
      <c r="F47" s="19" t="s">
        <v>420</v>
      </c>
      <c r="G47" s="14" t="s">
        <v>322</v>
      </c>
      <c r="H47" s="136">
        <v>5</v>
      </c>
      <c r="I47" s="136">
        <v>4</v>
      </c>
      <c r="J47" s="136">
        <v>6</v>
      </c>
      <c r="K47" s="136"/>
      <c r="L47" s="136">
        <v>6</v>
      </c>
      <c r="M47" s="136"/>
      <c r="N47" s="136">
        <v>7</v>
      </c>
      <c r="O47" s="136"/>
      <c r="P47" s="136">
        <v>5</v>
      </c>
      <c r="Q47" s="136"/>
      <c r="R47" s="136">
        <f t="shared" si="16"/>
        <v>151</v>
      </c>
      <c r="S47" s="171">
        <f t="shared" si="17"/>
        <v>5.8076923076923075</v>
      </c>
      <c r="T47" s="136">
        <v>5</v>
      </c>
      <c r="U47" s="136"/>
      <c r="V47" s="136">
        <v>7</v>
      </c>
      <c r="W47" s="136"/>
      <c r="X47" s="136">
        <v>5</v>
      </c>
      <c r="Y47" s="136"/>
      <c r="Z47" s="136">
        <v>6</v>
      </c>
      <c r="AA47" s="136"/>
      <c r="AB47" s="136">
        <v>5</v>
      </c>
      <c r="AC47" s="136"/>
      <c r="AD47" s="136">
        <v>6</v>
      </c>
      <c r="AE47" s="136"/>
      <c r="AF47" s="136">
        <v>8</v>
      </c>
      <c r="AG47" s="136"/>
      <c r="AH47" s="136">
        <f t="shared" si="18"/>
        <v>149</v>
      </c>
      <c r="AI47" s="171">
        <f t="shared" si="19"/>
        <v>5.96</v>
      </c>
      <c r="AJ47" s="173">
        <f t="shared" si="20"/>
        <v>5.882352941176471</v>
      </c>
      <c r="AK47" s="189" t="s">
        <v>1297</v>
      </c>
      <c r="AL47" s="189" t="s">
        <v>1298</v>
      </c>
      <c r="AM47" s="223">
        <v>7</v>
      </c>
      <c r="AN47" s="223"/>
      <c r="AO47" s="223">
        <v>6</v>
      </c>
      <c r="AP47" s="223"/>
      <c r="AQ47" s="223">
        <v>5</v>
      </c>
      <c r="AR47" s="223"/>
      <c r="AS47" s="223">
        <v>5</v>
      </c>
      <c r="AT47" s="223"/>
      <c r="AU47" s="223">
        <v>6</v>
      </c>
      <c r="AV47" s="223"/>
      <c r="AW47" s="223">
        <v>7</v>
      </c>
      <c r="AX47" s="223"/>
      <c r="AY47" s="223">
        <v>7</v>
      </c>
      <c r="AZ47" s="223"/>
      <c r="BA47" s="223">
        <v>7</v>
      </c>
      <c r="BB47" s="223"/>
      <c r="BC47" s="223">
        <f t="shared" si="21"/>
        <v>176</v>
      </c>
      <c r="BD47" s="225">
        <f t="shared" si="22"/>
        <v>6.285714285714286</v>
      </c>
      <c r="BE47" s="223">
        <v>6</v>
      </c>
      <c r="BF47" s="223"/>
      <c r="BG47" s="223">
        <v>5</v>
      </c>
      <c r="BH47" s="223"/>
      <c r="BI47" s="223">
        <v>5</v>
      </c>
      <c r="BJ47" s="223" t="s">
        <v>1289</v>
      </c>
      <c r="BK47" s="223">
        <v>6</v>
      </c>
      <c r="BL47" s="223">
        <v>4</v>
      </c>
      <c r="BM47" s="223">
        <v>6</v>
      </c>
      <c r="BN47" s="223"/>
      <c r="BO47" s="223">
        <f t="shared" si="23"/>
        <v>124</v>
      </c>
      <c r="BP47" s="225">
        <f t="shared" si="24"/>
        <v>5.636363636363637</v>
      </c>
      <c r="BQ47" s="225">
        <f t="shared" si="25"/>
        <v>6</v>
      </c>
      <c r="BR47" s="225" t="s">
        <v>1297</v>
      </c>
      <c r="BS47" s="189" t="s">
        <v>1298</v>
      </c>
      <c r="BT47" s="223">
        <v>5</v>
      </c>
      <c r="BU47" s="223"/>
      <c r="BV47" s="223">
        <v>6</v>
      </c>
      <c r="BW47" s="223"/>
      <c r="BX47" s="223">
        <v>7</v>
      </c>
      <c r="BY47" s="223"/>
      <c r="BZ47" s="223">
        <v>6</v>
      </c>
      <c r="CA47" s="223"/>
      <c r="CB47" s="223">
        <v>6</v>
      </c>
      <c r="CC47" s="223"/>
      <c r="CD47" s="223">
        <f t="shared" si="26"/>
        <v>125</v>
      </c>
      <c r="CE47" s="189">
        <f t="shared" si="27"/>
        <v>5.9523809523809526</v>
      </c>
      <c r="CF47" s="223">
        <v>6</v>
      </c>
      <c r="CG47" s="189"/>
      <c r="CH47" s="223">
        <v>6</v>
      </c>
      <c r="CI47" s="189"/>
      <c r="CJ47" s="223">
        <v>5</v>
      </c>
      <c r="CK47" s="189"/>
      <c r="CL47" s="223">
        <v>8</v>
      </c>
      <c r="CM47" s="189"/>
      <c r="CN47" s="223">
        <v>6</v>
      </c>
      <c r="CO47" s="189"/>
      <c r="CP47" s="189">
        <v>6</v>
      </c>
      <c r="CQ47" s="189"/>
      <c r="CR47" s="189">
        <v>8</v>
      </c>
      <c r="CS47" s="173"/>
      <c r="CT47" s="189"/>
      <c r="CU47" s="173"/>
      <c r="CV47" s="429">
        <f t="shared" si="12"/>
        <v>158</v>
      </c>
      <c r="CW47" s="225">
        <f t="shared" si="13"/>
        <v>6.32</v>
      </c>
      <c r="CX47" s="225">
        <f t="shared" si="14"/>
        <v>6.1521739130434785</v>
      </c>
      <c r="CY47" s="225">
        <f t="shared" si="15"/>
        <v>6.006802721088436</v>
      </c>
      <c r="CZ47" s="189"/>
      <c r="DA47" s="173"/>
      <c r="DB47" s="189"/>
      <c r="DC47" s="173"/>
      <c r="DD47" s="189"/>
      <c r="DE47" s="189"/>
      <c r="DF47" s="173"/>
      <c r="DG47" s="189"/>
      <c r="DH47" s="3"/>
    </row>
    <row r="48" spans="1:112" ht="15.75">
      <c r="A48" s="2">
        <v>43</v>
      </c>
      <c r="B48" s="19" t="s">
        <v>881</v>
      </c>
      <c r="C48" s="39" t="s">
        <v>895</v>
      </c>
      <c r="D48" s="29">
        <v>33545</v>
      </c>
      <c r="E48" s="2" t="s">
        <v>529</v>
      </c>
      <c r="F48" s="19" t="s">
        <v>72</v>
      </c>
      <c r="G48" s="14" t="s">
        <v>67</v>
      </c>
      <c r="H48" s="136">
        <v>5</v>
      </c>
      <c r="I48" s="136" t="s">
        <v>1292</v>
      </c>
      <c r="J48" s="136">
        <v>5</v>
      </c>
      <c r="K48" s="136"/>
      <c r="L48" s="136">
        <v>5</v>
      </c>
      <c r="M48" s="136">
        <v>4</v>
      </c>
      <c r="N48" s="136">
        <v>5</v>
      </c>
      <c r="O48" s="136"/>
      <c r="P48" s="136">
        <v>5</v>
      </c>
      <c r="Q48" s="136"/>
      <c r="R48" s="136">
        <f t="shared" si="16"/>
        <v>130</v>
      </c>
      <c r="S48" s="171">
        <f t="shared" si="17"/>
        <v>5</v>
      </c>
      <c r="T48" s="136">
        <v>6</v>
      </c>
      <c r="U48" s="136"/>
      <c r="V48" s="136">
        <v>7</v>
      </c>
      <c r="W48" s="136"/>
      <c r="X48" s="136">
        <v>5</v>
      </c>
      <c r="Y48" s="136"/>
      <c r="Z48" s="136">
        <v>6</v>
      </c>
      <c r="AA48" s="136"/>
      <c r="AB48" s="136">
        <v>6</v>
      </c>
      <c r="AC48" s="136"/>
      <c r="AD48" s="136">
        <v>6</v>
      </c>
      <c r="AE48" s="136"/>
      <c r="AF48" s="136">
        <v>6</v>
      </c>
      <c r="AG48" s="136"/>
      <c r="AH48" s="136">
        <f t="shared" si="18"/>
        <v>149</v>
      </c>
      <c r="AI48" s="171">
        <f t="shared" si="19"/>
        <v>5.96</v>
      </c>
      <c r="AJ48" s="173">
        <f t="shared" si="20"/>
        <v>5.470588235294118</v>
      </c>
      <c r="AK48" s="189" t="s">
        <v>1297</v>
      </c>
      <c r="AL48" s="189" t="s">
        <v>1298</v>
      </c>
      <c r="AM48" s="223">
        <v>6</v>
      </c>
      <c r="AN48" s="223"/>
      <c r="AO48" s="223">
        <v>6</v>
      </c>
      <c r="AP48" s="223"/>
      <c r="AQ48" s="223">
        <v>5</v>
      </c>
      <c r="AR48" s="223"/>
      <c r="AS48" s="223">
        <v>6</v>
      </c>
      <c r="AT48" s="223"/>
      <c r="AU48" s="223">
        <v>5</v>
      </c>
      <c r="AV48" s="223"/>
      <c r="AW48" s="223">
        <v>7</v>
      </c>
      <c r="AX48" s="223"/>
      <c r="AY48" s="223">
        <v>6</v>
      </c>
      <c r="AZ48" s="223"/>
      <c r="BA48" s="223">
        <v>7</v>
      </c>
      <c r="BB48" s="223"/>
      <c r="BC48" s="223">
        <f t="shared" si="21"/>
        <v>169</v>
      </c>
      <c r="BD48" s="225">
        <f t="shared" si="22"/>
        <v>6.035714285714286</v>
      </c>
      <c r="BE48" s="223">
        <v>7</v>
      </c>
      <c r="BF48" s="223"/>
      <c r="BG48" s="223">
        <v>5</v>
      </c>
      <c r="BH48" s="223">
        <v>4</v>
      </c>
      <c r="BI48" s="223">
        <v>6</v>
      </c>
      <c r="BJ48" s="223">
        <v>4</v>
      </c>
      <c r="BK48" s="223">
        <v>5</v>
      </c>
      <c r="BL48" s="223"/>
      <c r="BM48" s="223">
        <v>5</v>
      </c>
      <c r="BN48" s="223"/>
      <c r="BO48" s="223">
        <f t="shared" si="23"/>
        <v>120</v>
      </c>
      <c r="BP48" s="225">
        <f t="shared" si="24"/>
        <v>5.454545454545454</v>
      </c>
      <c r="BQ48" s="225">
        <f t="shared" si="25"/>
        <v>5.78</v>
      </c>
      <c r="BR48" s="225" t="s">
        <v>1297</v>
      </c>
      <c r="BS48" s="189" t="s">
        <v>1298</v>
      </c>
      <c r="BT48" s="223">
        <v>5</v>
      </c>
      <c r="BU48" s="223">
        <v>4</v>
      </c>
      <c r="BV48" s="223">
        <v>8</v>
      </c>
      <c r="BW48" s="223"/>
      <c r="BX48" s="223">
        <v>7</v>
      </c>
      <c r="BY48" s="223">
        <v>4</v>
      </c>
      <c r="BZ48" s="223">
        <v>5</v>
      </c>
      <c r="CA48" s="223"/>
      <c r="CB48" s="223">
        <v>6</v>
      </c>
      <c r="CC48" s="223"/>
      <c r="CD48" s="223">
        <f t="shared" si="26"/>
        <v>128</v>
      </c>
      <c r="CE48" s="189">
        <f t="shared" si="27"/>
        <v>6.095238095238095</v>
      </c>
      <c r="CF48" s="223">
        <v>5</v>
      </c>
      <c r="CG48" s="189"/>
      <c r="CH48" s="223">
        <v>7</v>
      </c>
      <c r="CI48" s="189"/>
      <c r="CJ48" s="223">
        <v>7</v>
      </c>
      <c r="CK48" s="189"/>
      <c r="CL48" s="223">
        <v>7</v>
      </c>
      <c r="CM48" s="189"/>
      <c r="CN48" s="223">
        <v>8</v>
      </c>
      <c r="CO48" s="189"/>
      <c r="CP48" s="189">
        <v>6</v>
      </c>
      <c r="CQ48" s="189">
        <v>4</v>
      </c>
      <c r="CR48" s="189">
        <v>8</v>
      </c>
      <c r="CS48" s="173"/>
      <c r="CT48" s="189"/>
      <c r="CU48" s="173"/>
      <c r="CV48" s="429">
        <f t="shared" si="12"/>
        <v>166</v>
      </c>
      <c r="CW48" s="225">
        <f t="shared" si="13"/>
        <v>6.64</v>
      </c>
      <c r="CX48" s="225">
        <f t="shared" si="14"/>
        <v>6.391304347826087</v>
      </c>
      <c r="CY48" s="225">
        <f t="shared" si="15"/>
        <v>5.863945578231292</v>
      </c>
      <c r="CZ48" s="189"/>
      <c r="DA48" s="173"/>
      <c r="DB48" s="189"/>
      <c r="DC48" s="173"/>
      <c r="DD48" s="189"/>
      <c r="DE48" s="189"/>
      <c r="DF48" s="173"/>
      <c r="DG48" s="189"/>
      <c r="DH48" s="3"/>
    </row>
    <row r="49" spans="1:112" ht="15.75">
      <c r="A49" s="2">
        <v>44</v>
      </c>
      <c r="B49" s="19" t="s">
        <v>615</v>
      </c>
      <c r="C49" s="39" t="s">
        <v>739</v>
      </c>
      <c r="D49" s="29">
        <v>33271</v>
      </c>
      <c r="E49" s="2" t="s">
        <v>529</v>
      </c>
      <c r="F49" s="19" t="s">
        <v>866</v>
      </c>
      <c r="G49" s="14" t="s">
        <v>322</v>
      </c>
      <c r="H49" s="136">
        <v>5</v>
      </c>
      <c r="I49" s="136"/>
      <c r="J49" s="136">
        <v>6</v>
      </c>
      <c r="K49" s="136"/>
      <c r="L49" s="136">
        <v>5</v>
      </c>
      <c r="M49" s="136"/>
      <c r="N49" s="136">
        <v>6</v>
      </c>
      <c r="O49" s="136">
        <v>4</v>
      </c>
      <c r="P49" s="136">
        <v>5</v>
      </c>
      <c r="Q49" s="136">
        <v>4</v>
      </c>
      <c r="R49" s="136">
        <f t="shared" si="16"/>
        <v>142</v>
      </c>
      <c r="S49" s="171">
        <f t="shared" si="17"/>
        <v>5.461538461538462</v>
      </c>
      <c r="T49" s="136">
        <v>6</v>
      </c>
      <c r="U49" s="136"/>
      <c r="V49" s="136">
        <v>7</v>
      </c>
      <c r="W49" s="136"/>
      <c r="X49" s="136">
        <v>5</v>
      </c>
      <c r="Y49" s="136"/>
      <c r="Z49" s="136">
        <v>6</v>
      </c>
      <c r="AA49" s="136"/>
      <c r="AB49" s="136">
        <v>6</v>
      </c>
      <c r="AC49" s="136"/>
      <c r="AD49" s="136">
        <v>6</v>
      </c>
      <c r="AE49" s="136"/>
      <c r="AF49" s="136">
        <v>6</v>
      </c>
      <c r="AG49" s="136"/>
      <c r="AH49" s="136">
        <f t="shared" si="18"/>
        <v>149</v>
      </c>
      <c r="AI49" s="171">
        <f t="shared" si="19"/>
        <v>5.96</v>
      </c>
      <c r="AJ49" s="173">
        <f t="shared" si="20"/>
        <v>5.705882352941177</v>
      </c>
      <c r="AK49" s="189" t="s">
        <v>1297</v>
      </c>
      <c r="AL49" s="189" t="s">
        <v>1298</v>
      </c>
      <c r="AM49" s="223">
        <v>7</v>
      </c>
      <c r="AN49" s="223"/>
      <c r="AO49" s="223">
        <v>7</v>
      </c>
      <c r="AP49" s="223"/>
      <c r="AQ49" s="223">
        <v>7</v>
      </c>
      <c r="AR49" s="223"/>
      <c r="AS49" s="223">
        <v>6</v>
      </c>
      <c r="AT49" s="223"/>
      <c r="AU49" s="223">
        <v>5</v>
      </c>
      <c r="AV49" s="223"/>
      <c r="AW49" s="223">
        <v>7</v>
      </c>
      <c r="AX49" s="223"/>
      <c r="AY49" s="223">
        <v>6</v>
      </c>
      <c r="AZ49" s="223"/>
      <c r="BA49" s="223">
        <v>5</v>
      </c>
      <c r="BB49" s="223">
        <v>4</v>
      </c>
      <c r="BC49" s="223">
        <f t="shared" si="21"/>
        <v>175</v>
      </c>
      <c r="BD49" s="225">
        <f t="shared" si="22"/>
        <v>6.25</v>
      </c>
      <c r="BE49" s="223">
        <v>5</v>
      </c>
      <c r="BF49" s="223"/>
      <c r="BG49" s="223">
        <v>5</v>
      </c>
      <c r="BH49" s="223"/>
      <c r="BI49" s="223">
        <v>6</v>
      </c>
      <c r="BJ49" s="223"/>
      <c r="BK49" s="223">
        <v>6</v>
      </c>
      <c r="BL49" s="223"/>
      <c r="BM49" s="223">
        <v>6</v>
      </c>
      <c r="BN49" s="223"/>
      <c r="BO49" s="223">
        <f t="shared" si="23"/>
        <v>125</v>
      </c>
      <c r="BP49" s="225">
        <f t="shared" si="24"/>
        <v>5.681818181818182</v>
      </c>
      <c r="BQ49" s="225">
        <f t="shared" si="25"/>
        <v>6</v>
      </c>
      <c r="BR49" s="225" t="s">
        <v>1299</v>
      </c>
      <c r="BS49" s="189" t="s">
        <v>1298</v>
      </c>
      <c r="BT49" s="223">
        <v>5</v>
      </c>
      <c r="BU49" s="223"/>
      <c r="BV49" s="223">
        <v>7</v>
      </c>
      <c r="BW49" s="223"/>
      <c r="BX49" s="223">
        <v>5</v>
      </c>
      <c r="BY49" s="223"/>
      <c r="BZ49" s="223">
        <v>8</v>
      </c>
      <c r="CA49" s="223"/>
      <c r="CB49" s="223">
        <v>7</v>
      </c>
      <c r="CC49" s="223"/>
      <c r="CD49" s="223">
        <f t="shared" si="26"/>
        <v>128</v>
      </c>
      <c r="CE49" s="189">
        <f t="shared" si="27"/>
        <v>6.095238095238095</v>
      </c>
      <c r="CF49" s="223">
        <v>5</v>
      </c>
      <c r="CG49" s="189"/>
      <c r="CH49" s="223">
        <v>5</v>
      </c>
      <c r="CI49" s="189"/>
      <c r="CJ49" s="223">
        <v>7</v>
      </c>
      <c r="CK49" s="189"/>
      <c r="CL49" s="223">
        <v>8</v>
      </c>
      <c r="CM49" s="189"/>
      <c r="CN49" s="223">
        <v>8</v>
      </c>
      <c r="CO49" s="189"/>
      <c r="CP49" s="189">
        <v>7</v>
      </c>
      <c r="CQ49" s="189"/>
      <c r="CR49" s="189">
        <v>8</v>
      </c>
      <c r="CS49" s="173"/>
      <c r="CT49" s="189"/>
      <c r="CU49" s="173"/>
      <c r="CV49" s="429">
        <f t="shared" si="12"/>
        <v>170</v>
      </c>
      <c r="CW49" s="225">
        <f t="shared" si="13"/>
        <v>6.8</v>
      </c>
      <c r="CX49" s="225">
        <f t="shared" si="14"/>
        <v>6.478260869565218</v>
      </c>
      <c r="CY49" s="225">
        <f t="shared" si="15"/>
        <v>6.0476190476190474</v>
      </c>
      <c r="CZ49" s="189"/>
      <c r="DA49" s="173"/>
      <c r="DB49" s="189"/>
      <c r="DC49" s="173"/>
      <c r="DD49" s="189"/>
      <c r="DE49" s="189"/>
      <c r="DF49" s="173"/>
      <c r="DG49" s="189"/>
      <c r="DH49" s="3"/>
    </row>
    <row r="50" spans="1:112" ht="15.75">
      <c r="A50" s="2">
        <v>45</v>
      </c>
      <c r="B50" s="19" t="s">
        <v>863</v>
      </c>
      <c r="C50" s="39" t="s">
        <v>739</v>
      </c>
      <c r="D50" s="29">
        <v>33890</v>
      </c>
      <c r="E50" s="2" t="s">
        <v>529</v>
      </c>
      <c r="F50" s="19" t="s">
        <v>420</v>
      </c>
      <c r="G50" s="14" t="s">
        <v>322</v>
      </c>
      <c r="H50" s="136">
        <v>5</v>
      </c>
      <c r="I50" s="136"/>
      <c r="J50" s="136">
        <v>6</v>
      </c>
      <c r="K50" s="136"/>
      <c r="L50" s="136">
        <v>6</v>
      </c>
      <c r="M50" s="136"/>
      <c r="N50" s="136">
        <v>6</v>
      </c>
      <c r="O50" s="136"/>
      <c r="P50" s="136">
        <v>7</v>
      </c>
      <c r="Q50" s="136" t="s">
        <v>1289</v>
      </c>
      <c r="R50" s="136">
        <f t="shared" si="16"/>
        <v>156</v>
      </c>
      <c r="S50" s="171">
        <f t="shared" si="17"/>
        <v>6</v>
      </c>
      <c r="T50" s="136">
        <v>5</v>
      </c>
      <c r="U50" s="136"/>
      <c r="V50" s="136">
        <v>5</v>
      </c>
      <c r="W50" s="136"/>
      <c r="X50" s="136">
        <v>5</v>
      </c>
      <c r="Y50" s="136"/>
      <c r="Z50" s="136">
        <v>6</v>
      </c>
      <c r="AA50" s="136"/>
      <c r="AB50" s="136">
        <v>6</v>
      </c>
      <c r="AC50" s="136"/>
      <c r="AD50" s="136">
        <v>6</v>
      </c>
      <c r="AE50" s="136"/>
      <c r="AF50" s="136">
        <v>7</v>
      </c>
      <c r="AG50" s="136"/>
      <c r="AH50" s="136">
        <f t="shared" si="18"/>
        <v>143</v>
      </c>
      <c r="AI50" s="171">
        <f t="shared" si="19"/>
        <v>5.72</v>
      </c>
      <c r="AJ50" s="173">
        <f t="shared" si="20"/>
        <v>5.862745098039215</v>
      </c>
      <c r="AK50" s="189" t="s">
        <v>1297</v>
      </c>
      <c r="AL50" s="189" t="s">
        <v>1298</v>
      </c>
      <c r="AM50" s="223">
        <v>7</v>
      </c>
      <c r="AN50" s="223"/>
      <c r="AO50" s="223">
        <v>7</v>
      </c>
      <c r="AP50" s="223"/>
      <c r="AQ50" s="223">
        <v>5</v>
      </c>
      <c r="AR50" s="223"/>
      <c r="AS50" s="223">
        <v>5</v>
      </c>
      <c r="AT50" s="223"/>
      <c r="AU50" s="223">
        <v>8</v>
      </c>
      <c r="AV50" s="223"/>
      <c r="AW50" s="223">
        <v>5</v>
      </c>
      <c r="AX50" s="223"/>
      <c r="AY50" s="223">
        <v>7</v>
      </c>
      <c r="AZ50" s="223"/>
      <c r="BA50" s="223">
        <v>7</v>
      </c>
      <c r="BB50" s="223"/>
      <c r="BC50" s="223">
        <f t="shared" si="21"/>
        <v>179</v>
      </c>
      <c r="BD50" s="225">
        <f t="shared" si="22"/>
        <v>6.392857142857143</v>
      </c>
      <c r="BE50" s="223">
        <v>5</v>
      </c>
      <c r="BF50" s="223"/>
      <c r="BG50" s="223">
        <v>6</v>
      </c>
      <c r="BH50" s="223"/>
      <c r="BI50" s="223">
        <v>5</v>
      </c>
      <c r="BJ50" s="223"/>
      <c r="BK50" s="223">
        <v>6</v>
      </c>
      <c r="BL50" s="223">
        <v>4</v>
      </c>
      <c r="BM50" s="223">
        <v>5</v>
      </c>
      <c r="BN50" s="223"/>
      <c r="BO50" s="223">
        <f t="shared" si="23"/>
        <v>120</v>
      </c>
      <c r="BP50" s="225">
        <f t="shared" si="24"/>
        <v>5.454545454545454</v>
      </c>
      <c r="BQ50" s="225">
        <f t="shared" si="25"/>
        <v>5.98</v>
      </c>
      <c r="BR50" s="225" t="s">
        <v>1297</v>
      </c>
      <c r="BS50" s="189" t="s">
        <v>1298</v>
      </c>
      <c r="BT50" s="223">
        <v>5</v>
      </c>
      <c r="BU50" s="223"/>
      <c r="BV50" s="223">
        <v>6</v>
      </c>
      <c r="BW50" s="223"/>
      <c r="BX50" s="223">
        <v>6</v>
      </c>
      <c r="BY50" s="223"/>
      <c r="BZ50" s="223">
        <v>6</v>
      </c>
      <c r="CA50" s="223"/>
      <c r="CB50" s="223">
        <v>6</v>
      </c>
      <c r="CC50" s="223"/>
      <c r="CD50" s="223">
        <f t="shared" si="26"/>
        <v>120</v>
      </c>
      <c r="CE50" s="189">
        <f t="shared" si="27"/>
        <v>5.714285714285714</v>
      </c>
      <c r="CF50" s="223">
        <v>5</v>
      </c>
      <c r="CG50" s="189"/>
      <c r="CH50" s="223">
        <v>5</v>
      </c>
      <c r="CI50" s="189"/>
      <c r="CJ50" s="223">
        <v>6</v>
      </c>
      <c r="CK50" s="189"/>
      <c r="CL50" s="223">
        <v>7</v>
      </c>
      <c r="CM50" s="189"/>
      <c r="CN50" s="223">
        <v>6</v>
      </c>
      <c r="CO50" s="189"/>
      <c r="CP50" s="189">
        <v>7</v>
      </c>
      <c r="CQ50" s="189"/>
      <c r="CR50" s="189">
        <v>8</v>
      </c>
      <c r="CS50" s="173"/>
      <c r="CT50" s="189"/>
      <c r="CU50" s="173"/>
      <c r="CV50" s="429">
        <f t="shared" si="12"/>
        <v>155</v>
      </c>
      <c r="CW50" s="225">
        <f t="shared" si="13"/>
        <v>6.2</v>
      </c>
      <c r="CX50" s="225">
        <f t="shared" si="14"/>
        <v>5.978260869565218</v>
      </c>
      <c r="CY50" s="225">
        <f t="shared" si="15"/>
        <v>5.938775510204081</v>
      </c>
      <c r="CZ50" s="189"/>
      <c r="DA50" s="173"/>
      <c r="DB50" s="189"/>
      <c r="DC50" s="173"/>
      <c r="DD50" s="189"/>
      <c r="DE50" s="189"/>
      <c r="DF50" s="173"/>
      <c r="DG50" s="189"/>
      <c r="DH50" s="3"/>
    </row>
    <row r="51" spans="1:112" ht="15.75">
      <c r="A51" s="2">
        <v>46</v>
      </c>
      <c r="B51" s="19" t="s">
        <v>456</v>
      </c>
      <c r="C51" s="39" t="s">
        <v>739</v>
      </c>
      <c r="D51" s="29">
        <v>33566</v>
      </c>
      <c r="E51" s="2" t="s">
        <v>529</v>
      </c>
      <c r="F51" s="19" t="s">
        <v>526</v>
      </c>
      <c r="G51" s="14" t="s">
        <v>82</v>
      </c>
      <c r="H51" s="136">
        <v>5</v>
      </c>
      <c r="I51" s="136">
        <v>4</v>
      </c>
      <c r="J51" s="136">
        <v>5</v>
      </c>
      <c r="K51" s="136"/>
      <c r="L51" s="136">
        <v>5</v>
      </c>
      <c r="M51" s="136">
        <v>4</v>
      </c>
      <c r="N51" s="136">
        <v>6</v>
      </c>
      <c r="O51" s="136"/>
      <c r="P51" s="136">
        <v>5</v>
      </c>
      <c r="Q51" s="136"/>
      <c r="R51" s="136">
        <f t="shared" si="16"/>
        <v>135</v>
      </c>
      <c r="S51" s="171">
        <f t="shared" si="17"/>
        <v>5.1923076923076925</v>
      </c>
      <c r="T51" s="136">
        <v>5</v>
      </c>
      <c r="U51" s="136"/>
      <c r="V51" s="136">
        <v>5</v>
      </c>
      <c r="W51" s="136"/>
      <c r="X51" s="136">
        <v>5</v>
      </c>
      <c r="Y51" s="136"/>
      <c r="Z51" s="136">
        <v>6</v>
      </c>
      <c r="AA51" s="136"/>
      <c r="AB51" s="136">
        <v>5</v>
      </c>
      <c r="AC51" s="136"/>
      <c r="AD51" s="136">
        <v>6</v>
      </c>
      <c r="AE51" s="136"/>
      <c r="AF51" s="136">
        <v>5</v>
      </c>
      <c r="AG51" s="136"/>
      <c r="AH51" s="136">
        <f t="shared" si="18"/>
        <v>134</v>
      </c>
      <c r="AI51" s="171">
        <f t="shared" si="19"/>
        <v>5.36</v>
      </c>
      <c r="AJ51" s="173">
        <f t="shared" si="20"/>
        <v>5.2745098039215685</v>
      </c>
      <c r="AK51" s="189" t="s">
        <v>1297</v>
      </c>
      <c r="AL51" s="189" t="s">
        <v>1298</v>
      </c>
      <c r="AM51" s="223">
        <v>7</v>
      </c>
      <c r="AN51" s="223"/>
      <c r="AO51" s="223">
        <v>5</v>
      </c>
      <c r="AP51" s="223"/>
      <c r="AQ51" s="223">
        <v>5</v>
      </c>
      <c r="AR51" s="223">
        <v>4</v>
      </c>
      <c r="AS51" s="223">
        <v>5</v>
      </c>
      <c r="AT51" s="223"/>
      <c r="AU51" s="223">
        <v>5</v>
      </c>
      <c r="AV51" s="223">
        <v>4</v>
      </c>
      <c r="AW51" s="223">
        <v>6</v>
      </c>
      <c r="AX51" s="223"/>
      <c r="AY51" s="223">
        <v>5</v>
      </c>
      <c r="AZ51" s="223"/>
      <c r="BA51" s="223">
        <v>8</v>
      </c>
      <c r="BB51" s="223"/>
      <c r="BC51" s="223">
        <f t="shared" si="21"/>
        <v>165</v>
      </c>
      <c r="BD51" s="225">
        <f t="shared" si="22"/>
        <v>5.892857142857143</v>
      </c>
      <c r="BE51" s="223">
        <v>6</v>
      </c>
      <c r="BF51" s="223"/>
      <c r="BG51" s="223">
        <v>5</v>
      </c>
      <c r="BH51" s="223"/>
      <c r="BI51" s="223">
        <v>5</v>
      </c>
      <c r="BJ51" s="223"/>
      <c r="BK51" s="223">
        <v>5</v>
      </c>
      <c r="BL51" s="223"/>
      <c r="BM51" s="223">
        <v>5</v>
      </c>
      <c r="BN51" s="223">
        <v>4</v>
      </c>
      <c r="BO51" s="223">
        <f t="shared" si="23"/>
        <v>113</v>
      </c>
      <c r="BP51" s="225">
        <f t="shared" si="24"/>
        <v>5.136363636363637</v>
      </c>
      <c r="BQ51" s="225">
        <f t="shared" si="25"/>
        <v>5.56</v>
      </c>
      <c r="BR51" s="225" t="s">
        <v>1297</v>
      </c>
      <c r="BS51" s="189" t="s">
        <v>1298</v>
      </c>
      <c r="BT51" s="223">
        <v>6</v>
      </c>
      <c r="BU51" s="223"/>
      <c r="BV51" s="223">
        <v>6</v>
      </c>
      <c r="BW51" s="223"/>
      <c r="BX51" s="223">
        <v>6</v>
      </c>
      <c r="BY51" s="223"/>
      <c r="BZ51" s="223">
        <v>6</v>
      </c>
      <c r="CA51" s="223">
        <v>3</v>
      </c>
      <c r="CB51" s="223">
        <v>7</v>
      </c>
      <c r="CC51" s="223"/>
      <c r="CD51" s="223">
        <f t="shared" si="26"/>
        <v>130</v>
      </c>
      <c r="CE51" s="189">
        <f t="shared" si="27"/>
        <v>6.190476190476191</v>
      </c>
      <c r="CF51" s="223">
        <v>5</v>
      </c>
      <c r="CG51" s="189"/>
      <c r="CH51" s="223">
        <v>8</v>
      </c>
      <c r="CI51" s="189"/>
      <c r="CJ51" s="223">
        <v>8</v>
      </c>
      <c r="CK51" s="189"/>
      <c r="CL51" s="223">
        <v>8</v>
      </c>
      <c r="CM51" s="189"/>
      <c r="CN51" s="223">
        <v>8</v>
      </c>
      <c r="CO51" s="189"/>
      <c r="CP51" s="189">
        <v>8</v>
      </c>
      <c r="CQ51" s="189"/>
      <c r="CR51" s="189">
        <v>8</v>
      </c>
      <c r="CS51" s="173"/>
      <c r="CT51" s="189"/>
      <c r="CU51" s="173"/>
      <c r="CV51" s="429">
        <f t="shared" si="12"/>
        <v>188</v>
      </c>
      <c r="CW51" s="225">
        <f t="shared" si="13"/>
        <v>7.52</v>
      </c>
      <c r="CX51" s="225">
        <f t="shared" si="14"/>
        <v>6.913043478260869</v>
      </c>
      <c r="CY51" s="225">
        <f t="shared" si="15"/>
        <v>5.884353741496598</v>
      </c>
      <c r="CZ51" s="189"/>
      <c r="DA51" s="173"/>
      <c r="DB51" s="189"/>
      <c r="DC51" s="173"/>
      <c r="DD51" s="189"/>
      <c r="DE51" s="189"/>
      <c r="DF51" s="173"/>
      <c r="DG51" s="189"/>
      <c r="DH51" s="3"/>
    </row>
    <row r="52" spans="1:112" s="164" customFormat="1" ht="15.75">
      <c r="A52" s="2">
        <v>47</v>
      </c>
      <c r="B52" s="21" t="s">
        <v>863</v>
      </c>
      <c r="C52" s="40" t="s">
        <v>739</v>
      </c>
      <c r="D52" s="382">
        <v>33919</v>
      </c>
      <c r="E52" s="381" t="s">
        <v>529</v>
      </c>
      <c r="F52" s="21" t="s">
        <v>85</v>
      </c>
      <c r="G52" s="43" t="s">
        <v>67</v>
      </c>
      <c r="H52" s="136">
        <v>5</v>
      </c>
      <c r="I52" s="136" t="s">
        <v>1292</v>
      </c>
      <c r="J52" s="136">
        <v>6</v>
      </c>
      <c r="K52" s="136"/>
      <c r="L52" s="136">
        <v>5</v>
      </c>
      <c r="M52" s="136"/>
      <c r="N52" s="136">
        <v>6</v>
      </c>
      <c r="O52" s="136"/>
      <c r="P52" s="136">
        <v>7</v>
      </c>
      <c r="Q52" s="136"/>
      <c r="R52" s="136">
        <f t="shared" si="16"/>
        <v>152</v>
      </c>
      <c r="S52" s="171">
        <f t="shared" si="17"/>
        <v>5.846153846153846</v>
      </c>
      <c r="T52" s="136">
        <v>5</v>
      </c>
      <c r="U52" s="136"/>
      <c r="V52" s="136">
        <v>7</v>
      </c>
      <c r="W52" s="136"/>
      <c r="X52" s="136">
        <v>6</v>
      </c>
      <c r="Y52" s="136" t="s">
        <v>1291</v>
      </c>
      <c r="Z52" s="136">
        <v>5</v>
      </c>
      <c r="AA52" s="136"/>
      <c r="AB52" s="136">
        <v>5</v>
      </c>
      <c r="AC52" s="136"/>
      <c r="AD52" s="136">
        <v>6</v>
      </c>
      <c r="AE52" s="136"/>
      <c r="AF52" s="136">
        <v>6</v>
      </c>
      <c r="AG52" s="136"/>
      <c r="AH52" s="136">
        <f t="shared" si="18"/>
        <v>142</v>
      </c>
      <c r="AI52" s="171">
        <f t="shared" si="19"/>
        <v>5.68</v>
      </c>
      <c r="AJ52" s="173">
        <f t="shared" si="20"/>
        <v>5.764705882352941</v>
      </c>
      <c r="AK52" s="189" t="s">
        <v>1297</v>
      </c>
      <c r="AL52" s="189" t="s">
        <v>1298</v>
      </c>
      <c r="AM52" s="223">
        <v>7</v>
      </c>
      <c r="AN52" s="223"/>
      <c r="AO52" s="223">
        <v>6</v>
      </c>
      <c r="AP52" s="223"/>
      <c r="AQ52" s="223">
        <v>5</v>
      </c>
      <c r="AR52" s="223"/>
      <c r="AS52" s="223">
        <v>6</v>
      </c>
      <c r="AT52" s="223" t="s">
        <v>1323</v>
      </c>
      <c r="AU52" s="223">
        <v>5</v>
      </c>
      <c r="AV52" s="223"/>
      <c r="AW52" s="223">
        <v>5</v>
      </c>
      <c r="AX52" s="223"/>
      <c r="AY52" s="223">
        <v>6</v>
      </c>
      <c r="AZ52" s="223"/>
      <c r="BA52" s="223">
        <v>5</v>
      </c>
      <c r="BB52" s="223"/>
      <c r="BC52" s="223">
        <f t="shared" si="21"/>
        <v>160</v>
      </c>
      <c r="BD52" s="225">
        <f t="shared" si="22"/>
        <v>5.714285714285714</v>
      </c>
      <c r="BE52" s="223">
        <v>6</v>
      </c>
      <c r="BF52" s="223"/>
      <c r="BG52" s="223">
        <v>5</v>
      </c>
      <c r="BH52" s="223">
        <v>4</v>
      </c>
      <c r="BI52" s="223">
        <v>5</v>
      </c>
      <c r="BJ52" s="223"/>
      <c r="BK52" s="223">
        <v>7</v>
      </c>
      <c r="BL52" s="223" t="s">
        <v>1229</v>
      </c>
      <c r="BM52" s="223">
        <v>5</v>
      </c>
      <c r="BN52" s="223"/>
      <c r="BO52" s="223">
        <f t="shared" si="23"/>
        <v>125</v>
      </c>
      <c r="BP52" s="225">
        <f t="shared" si="24"/>
        <v>5.681818181818182</v>
      </c>
      <c r="BQ52" s="225">
        <f t="shared" si="25"/>
        <v>5.7</v>
      </c>
      <c r="BR52" s="225" t="s">
        <v>1302</v>
      </c>
      <c r="BS52" s="189" t="s">
        <v>1303</v>
      </c>
      <c r="BT52" s="223">
        <v>6</v>
      </c>
      <c r="BU52" s="223"/>
      <c r="BV52" s="223">
        <v>6</v>
      </c>
      <c r="BW52" s="223"/>
      <c r="BX52" s="223">
        <v>6</v>
      </c>
      <c r="BY52" s="223"/>
      <c r="BZ52" s="223">
        <v>6</v>
      </c>
      <c r="CA52" s="223"/>
      <c r="CB52" s="223">
        <v>5</v>
      </c>
      <c r="CC52" s="223"/>
      <c r="CD52" s="223">
        <f t="shared" si="26"/>
        <v>122</v>
      </c>
      <c r="CE52" s="189">
        <f t="shared" si="27"/>
        <v>5.809523809523809</v>
      </c>
      <c r="CF52" s="223">
        <v>5</v>
      </c>
      <c r="CG52" s="189"/>
      <c r="CH52" s="223">
        <v>5</v>
      </c>
      <c r="CI52" s="189"/>
      <c r="CJ52" s="223">
        <v>5</v>
      </c>
      <c r="CK52" s="189"/>
      <c r="CL52" s="223">
        <v>6</v>
      </c>
      <c r="CM52" s="189"/>
      <c r="CN52" s="223">
        <v>6</v>
      </c>
      <c r="CO52" s="189"/>
      <c r="CP52" s="189">
        <v>7</v>
      </c>
      <c r="CQ52" s="189"/>
      <c r="CR52" s="189">
        <v>8</v>
      </c>
      <c r="CS52" s="173"/>
      <c r="CT52" s="189"/>
      <c r="CU52" s="173"/>
      <c r="CV52" s="429">
        <f t="shared" si="12"/>
        <v>146</v>
      </c>
      <c r="CW52" s="225">
        <f t="shared" si="13"/>
        <v>5.84</v>
      </c>
      <c r="CX52" s="225">
        <f t="shared" si="14"/>
        <v>5.826086956521739</v>
      </c>
      <c r="CY52" s="225">
        <f t="shared" si="15"/>
        <v>5.761904761904762</v>
      </c>
      <c r="CZ52" s="189"/>
      <c r="DA52" s="173"/>
      <c r="DB52" s="189"/>
      <c r="DC52" s="173"/>
      <c r="DD52" s="189"/>
      <c r="DE52" s="189"/>
      <c r="DF52" s="173"/>
      <c r="DG52" s="189"/>
      <c r="DH52" s="136"/>
    </row>
    <row r="53" spans="1:112" ht="15.75">
      <c r="A53" s="2">
        <v>48</v>
      </c>
      <c r="B53" s="19" t="s">
        <v>313</v>
      </c>
      <c r="C53" s="39" t="s">
        <v>572</v>
      </c>
      <c r="D53" s="29">
        <v>33665</v>
      </c>
      <c r="E53" s="2" t="s">
        <v>38</v>
      </c>
      <c r="F53" s="19" t="s">
        <v>72</v>
      </c>
      <c r="G53" s="14" t="s">
        <v>322</v>
      </c>
      <c r="H53" s="136">
        <v>6</v>
      </c>
      <c r="I53" s="136">
        <v>3</v>
      </c>
      <c r="J53" s="136">
        <v>7</v>
      </c>
      <c r="K53" s="136" t="s">
        <v>1292</v>
      </c>
      <c r="L53" s="136">
        <v>5</v>
      </c>
      <c r="M53" s="136"/>
      <c r="N53" s="136">
        <v>6</v>
      </c>
      <c r="O53" s="136"/>
      <c r="P53" s="136">
        <v>5</v>
      </c>
      <c r="Q53" s="136"/>
      <c r="R53" s="136">
        <f t="shared" si="16"/>
        <v>154</v>
      </c>
      <c r="S53" s="171">
        <f t="shared" si="17"/>
        <v>5.923076923076923</v>
      </c>
      <c r="T53" s="136">
        <v>5</v>
      </c>
      <c r="U53" s="136"/>
      <c r="V53" s="136">
        <v>6</v>
      </c>
      <c r="W53" s="136"/>
      <c r="X53" s="136">
        <v>7</v>
      </c>
      <c r="Y53" s="136"/>
      <c r="Z53" s="136">
        <v>5</v>
      </c>
      <c r="AA53" s="136">
        <v>4</v>
      </c>
      <c r="AB53" s="136">
        <v>7</v>
      </c>
      <c r="AC53" s="136"/>
      <c r="AD53" s="136">
        <v>6</v>
      </c>
      <c r="AE53" s="136"/>
      <c r="AF53" s="136">
        <v>6</v>
      </c>
      <c r="AG53" s="136"/>
      <c r="AH53" s="136">
        <f t="shared" si="18"/>
        <v>149</v>
      </c>
      <c r="AI53" s="171">
        <f t="shared" si="19"/>
        <v>5.96</v>
      </c>
      <c r="AJ53" s="173">
        <f t="shared" si="20"/>
        <v>5.9411764705882355</v>
      </c>
      <c r="AK53" s="189" t="s">
        <v>1297</v>
      </c>
      <c r="AL53" s="189" t="s">
        <v>1298</v>
      </c>
      <c r="AM53" s="223">
        <v>7</v>
      </c>
      <c r="AN53" s="223"/>
      <c r="AO53" s="223">
        <v>6</v>
      </c>
      <c r="AP53" s="223"/>
      <c r="AQ53" s="223">
        <v>5</v>
      </c>
      <c r="AR53" s="223"/>
      <c r="AS53" s="223">
        <v>6</v>
      </c>
      <c r="AT53" s="223"/>
      <c r="AU53" s="223">
        <v>5</v>
      </c>
      <c r="AV53" s="223"/>
      <c r="AW53" s="223">
        <v>6</v>
      </c>
      <c r="AX53" s="223"/>
      <c r="AY53" s="223">
        <v>7</v>
      </c>
      <c r="AZ53" s="223"/>
      <c r="BA53" s="223">
        <v>8</v>
      </c>
      <c r="BB53" s="223"/>
      <c r="BC53" s="223">
        <f t="shared" si="21"/>
        <v>178</v>
      </c>
      <c r="BD53" s="225">
        <f t="shared" si="22"/>
        <v>6.357142857142857</v>
      </c>
      <c r="BE53" s="223">
        <v>7</v>
      </c>
      <c r="BF53" s="223"/>
      <c r="BG53" s="223">
        <v>5</v>
      </c>
      <c r="BH53" s="223"/>
      <c r="BI53" s="223">
        <v>7</v>
      </c>
      <c r="BJ53" s="223"/>
      <c r="BK53" s="223">
        <v>5</v>
      </c>
      <c r="BL53" s="223"/>
      <c r="BM53" s="223">
        <v>7</v>
      </c>
      <c r="BN53" s="223"/>
      <c r="BO53" s="223">
        <f t="shared" si="23"/>
        <v>134</v>
      </c>
      <c r="BP53" s="225">
        <f t="shared" si="24"/>
        <v>6.090909090909091</v>
      </c>
      <c r="BQ53" s="225">
        <f t="shared" si="25"/>
        <v>6.24</v>
      </c>
      <c r="BR53" s="225" t="s">
        <v>1299</v>
      </c>
      <c r="BS53" s="189" t="s">
        <v>1298</v>
      </c>
      <c r="BT53" s="223">
        <v>6</v>
      </c>
      <c r="BU53" s="223"/>
      <c r="BV53" s="223">
        <v>8</v>
      </c>
      <c r="BW53" s="223"/>
      <c r="BX53" s="223">
        <v>7</v>
      </c>
      <c r="BY53" s="223"/>
      <c r="BZ53" s="223">
        <v>5</v>
      </c>
      <c r="CA53" s="223"/>
      <c r="CB53" s="223">
        <v>10</v>
      </c>
      <c r="CC53" s="223"/>
      <c r="CD53" s="223">
        <f t="shared" si="26"/>
        <v>150</v>
      </c>
      <c r="CE53" s="189">
        <f t="shared" si="27"/>
        <v>7.142857142857143</v>
      </c>
      <c r="CF53" s="223">
        <v>6</v>
      </c>
      <c r="CG53" s="189"/>
      <c r="CH53" s="223">
        <v>8</v>
      </c>
      <c r="CI53" s="189"/>
      <c r="CJ53" s="223">
        <v>9</v>
      </c>
      <c r="CK53" s="189"/>
      <c r="CL53" s="223">
        <v>7</v>
      </c>
      <c r="CM53" s="189"/>
      <c r="CN53" s="223">
        <v>7</v>
      </c>
      <c r="CO53" s="189"/>
      <c r="CP53" s="189">
        <v>5</v>
      </c>
      <c r="CQ53" s="189"/>
      <c r="CR53" s="189">
        <v>8</v>
      </c>
      <c r="CS53" s="173"/>
      <c r="CT53" s="189"/>
      <c r="CU53" s="173"/>
      <c r="CV53" s="429">
        <f t="shared" si="12"/>
        <v>173</v>
      </c>
      <c r="CW53" s="225">
        <f t="shared" si="13"/>
        <v>6.92</v>
      </c>
      <c r="CX53" s="225">
        <f t="shared" si="14"/>
        <v>7.021739130434782</v>
      </c>
      <c r="CY53" s="225">
        <f t="shared" si="15"/>
        <v>6.380952380952381</v>
      </c>
      <c r="CZ53" s="189"/>
      <c r="DA53" s="173"/>
      <c r="DB53" s="189"/>
      <c r="DC53" s="173"/>
      <c r="DD53" s="189"/>
      <c r="DE53" s="189"/>
      <c r="DF53" s="173"/>
      <c r="DG53" s="189"/>
      <c r="DH53" s="3"/>
    </row>
    <row r="54" spans="1:116" s="275" customFormat="1" ht="15.75">
      <c r="A54" s="2">
        <v>49</v>
      </c>
      <c r="B54" s="19" t="s">
        <v>898</v>
      </c>
      <c r="C54" s="39" t="s">
        <v>643</v>
      </c>
      <c r="D54" s="29">
        <v>33705</v>
      </c>
      <c r="E54" s="2" t="s">
        <v>529</v>
      </c>
      <c r="F54" s="19" t="s">
        <v>420</v>
      </c>
      <c r="G54" s="14" t="s">
        <v>67</v>
      </c>
      <c r="H54" s="136">
        <v>5</v>
      </c>
      <c r="I54" s="136"/>
      <c r="J54" s="136">
        <v>7</v>
      </c>
      <c r="K54" s="136"/>
      <c r="L54" s="136">
        <v>6</v>
      </c>
      <c r="M54" s="136"/>
      <c r="N54" s="136">
        <v>5</v>
      </c>
      <c r="O54" s="136"/>
      <c r="P54" s="136">
        <v>5</v>
      </c>
      <c r="Q54" s="136"/>
      <c r="R54" s="136">
        <f t="shared" si="16"/>
        <v>148</v>
      </c>
      <c r="S54" s="171">
        <f t="shared" si="17"/>
        <v>5.6923076923076925</v>
      </c>
      <c r="T54" s="136">
        <v>5</v>
      </c>
      <c r="U54" s="136"/>
      <c r="V54" s="136">
        <v>7</v>
      </c>
      <c r="W54" s="136"/>
      <c r="X54" s="136">
        <v>5</v>
      </c>
      <c r="Y54" s="136"/>
      <c r="Z54" s="136">
        <v>6</v>
      </c>
      <c r="AA54" s="136"/>
      <c r="AB54" s="136">
        <v>5</v>
      </c>
      <c r="AC54" s="136"/>
      <c r="AD54" s="136">
        <v>5</v>
      </c>
      <c r="AE54" s="136"/>
      <c r="AF54" s="136">
        <v>6</v>
      </c>
      <c r="AG54" s="136"/>
      <c r="AH54" s="136">
        <f t="shared" si="18"/>
        <v>139</v>
      </c>
      <c r="AI54" s="171">
        <f t="shared" si="19"/>
        <v>5.56</v>
      </c>
      <c r="AJ54" s="173">
        <f t="shared" si="20"/>
        <v>5.627450980392157</v>
      </c>
      <c r="AK54" s="189" t="s">
        <v>1297</v>
      </c>
      <c r="AL54" s="189" t="s">
        <v>1298</v>
      </c>
      <c r="AM54" s="223">
        <v>7</v>
      </c>
      <c r="AN54" s="223"/>
      <c r="AO54" s="223">
        <v>6</v>
      </c>
      <c r="AP54" s="223"/>
      <c r="AQ54" s="223">
        <v>7</v>
      </c>
      <c r="AR54" s="223"/>
      <c r="AS54" s="223">
        <v>6</v>
      </c>
      <c r="AT54" s="223"/>
      <c r="AU54" s="223">
        <v>8</v>
      </c>
      <c r="AV54" s="223"/>
      <c r="AW54" s="223">
        <v>5</v>
      </c>
      <c r="AX54" s="223"/>
      <c r="AY54" s="223">
        <v>6</v>
      </c>
      <c r="AZ54" s="223"/>
      <c r="BA54" s="223">
        <v>7</v>
      </c>
      <c r="BB54" s="223"/>
      <c r="BC54" s="223">
        <f t="shared" si="21"/>
        <v>183</v>
      </c>
      <c r="BD54" s="225">
        <f t="shared" si="22"/>
        <v>6.535714285714286</v>
      </c>
      <c r="BE54" s="223">
        <v>8</v>
      </c>
      <c r="BF54" s="223"/>
      <c r="BG54" s="223">
        <v>5</v>
      </c>
      <c r="BH54" s="223"/>
      <c r="BI54" s="223">
        <v>6</v>
      </c>
      <c r="BJ54" s="223"/>
      <c r="BK54" s="223">
        <v>5</v>
      </c>
      <c r="BL54" s="223"/>
      <c r="BM54" s="223">
        <v>6</v>
      </c>
      <c r="BN54" s="223"/>
      <c r="BO54" s="223">
        <f t="shared" si="23"/>
        <v>128</v>
      </c>
      <c r="BP54" s="225">
        <f t="shared" si="24"/>
        <v>5.818181818181818</v>
      </c>
      <c r="BQ54" s="225">
        <f t="shared" si="25"/>
        <v>6.22</v>
      </c>
      <c r="BR54" s="225" t="s">
        <v>1299</v>
      </c>
      <c r="BS54" s="189" t="s">
        <v>1298</v>
      </c>
      <c r="BT54" s="223">
        <v>7</v>
      </c>
      <c r="BU54" s="223"/>
      <c r="BV54" s="223">
        <v>5</v>
      </c>
      <c r="BW54" s="223"/>
      <c r="BX54" s="223">
        <v>6</v>
      </c>
      <c r="BY54" s="223">
        <v>4</v>
      </c>
      <c r="BZ54" s="223">
        <v>6</v>
      </c>
      <c r="CA54" s="223">
        <v>4</v>
      </c>
      <c r="CB54" s="223">
        <v>8</v>
      </c>
      <c r="CC54" s="223"/>
      <c r="CD54" s="223">
        <f t="shared" si="26"/>
        <v>137</v>
      </c>
      <c r="CE54" s="189">
        <f t="shared" si="27"/>
        <v>6.523809523809524</v>
      </c>
      <c r="CF54" s="223">
        <v>6</v>
      </c>
      <c r="CG54" s="189">
        <v>4</v>
      </c>
      <c r="CH54" s="223">
        <v>5</v>
      </c>
      <c r="CI54" s="189"/>
      <c r="CJ54" s="223">
        <v>7</v>
      </c>
      <c r="CK54" s="189"/>
      <c r="CL54" s="223">
        <v>6</v>
      </c>
      <c r="CM54" s="189"/>
      <c r="CN54" s="223">
        <v>5</v>
      </c>
      <c r="CO54" s="189"/>
      <c r="CP54" s="189">
        <v>6</v>
      </c>
      <c r="CQ54" s="189"/>
      <c r="CR54" s="189">
        <v>8</v>
      </c>
      <c r="CS54" s="173"/>
      <c r="CT54" s="189"/>
      <c r="CU54" s="173"/>
      <c r="CV54" s="429">
        <f t="shared" si="12"/>
        <v>150</v>
      </c>
      <c r="CW54" s="225">
        <f t="shared" si="13"/>
        <v>6</v>
      </c>
      <c r="CX54" s="225">
        <f t="shared" si="14"/>
        <v>6.239130434782608</v>
      </c>
      <c r="CY54" s="225">
        <f t="shared" si="15"/>
        <v>6.020408163265306</v>
      </c>
      <c r="CZ54" s="189"/>
      <c r="DA54" s="173"/>
      <c r="DB54" s="189"/>
      <c r="DC54" s="173"/>
      <c r="DD54" s="189"/>
      <c r="DE54" s="189"/>
      <c r="DF54" s="173"/>
      <c r="DG54" s="189"/>
      <c r="DH54" s="136"/>
      <c r="DI54" s="164"/>
      <c r="DJ54" s="164"/>
      <c r="DK54" s="164"/>
      <c r="DL54" s="164"/>
    </row>
    <row r="55" spans="1:116" ht="15.75">
      <c r="A55" s="2">
        <v>50</v>
      </c>
      <c r="B55" s="19" t="s">
        <v>899</v>
      </c>
      <c r="C55" s="39" t="s">
        <v>643</v>
      </c>
      <c r="D55" s="29">
        <v>33802</v>
      </c>
      <c r="E55" s="2" t="s">
        <v>529</v>
      </c>
      <c r="F55" s="19" t="s">
        <v>420</v>
      </c>
      <c r="G55" s="14" t="s">
        <v>322</v>
      </c>
      <c r="H55" s="136">
        <v>5</v>
      </c>
      <c r="I55" s="136"/>
      <c r="J55" s="136">
        <v>7</v>
      </c>
      <c r="K55" s="136"/>
      <c r="L55" s="136">
        <v>6</v>
      </c>
      <c r="M55" s="136"/>
      <c r="N55" s="136">
        <v>6</v>
      </c>
      <c r="O55" s="136"/>
      <c r="P55" s="136">
        <v>5</v>
      </c>
      <c r="Q55" s="136"/>
      <c r="R55" s="136">
        <f t="shared" si="16"/>
        <v>153</v>
      </c>
      <c r="S55" s="171">
        <f t="shared" si="17"/>
        <v>5.884615384615385</v>
      </c>
      <c r="T55" s="136">
        <v>7</v>
      </c>
      <c r="U55" s="136"/>
      <c r="V55" s="136">
        <v>6</v>
      </c>
      <c r="W55" s="136"/>
      <c r="X55" s="136">
        <v>6</v>
      </c>
      <c r="Y55" s="136"/>
      <c r="Z55" s="136">
        <v>6</v>
      </c>
      <c r="AA55" s="136"/>
      <c r="AB55" s="136">
        <v>5</v>
      </c>
      <c r="AC55" s="136"/>
      <c r="AD55" s="136">
        <v>5</v>
      </c>
      <c r="AE55" s="136"/>
      <c r="AF55" s="136">
        <v>7</v>
      </c>
      <c r="AG55" s="136"/>
      <c r="AH55" s="136">
        <f t="shared" si="18"/>
        <v>149</v>
      </c>
      <c r="AI55" s="171">
        <f t="shared" si="19"/>
        <v>5.96</v>
      </c>
      <c r="AJ55" s="173">
        <f t="shared" si="20"/>
        <v>5.921568627450981</v>
      </c>
      <c r="AK55" s="189" t="s">
        <v>1297</v>
      </c>
      <c r="AL55" s="189" t="s">
        <v>1298</v>
      </c>
      <c r="AM55" s="223">
        <v>7</v>
      </c>
      <c r="AN55" s="223"/>
      <c r="AO55" s="223">
        <v>6</v>
      </c>
      <c r="AP55" s="223"/>
      <c r="AQ55" s="223">
        <v>6</v>
      </c>
      <c r="AR55" s="223"/>
      <c r="AS55" s="223">
        <v>6</v>
      </c>
      <c r="AT55" s="223"/>
      <c r="AU55" s="223">
        <v>8</v>
      </c>
      <c r="AV55" s="223"/>
      <c r="AW55" s="223">
        <v>6</v>
      </c>
      <c r="AX55" s="223"/>
      <c r="AY55" s="223">
        <v>6</v>
      </c>
      <c r="AZ55" s="223"/>
      <c r="BA55" s="223">
        <v>7</v>
      </c>
      <c r="BB55" s="223"/>
      <c r="BC55" s="223">
        <f t="shared" si="21"/>
        <v>183</v>
      </c>
      <c r="BD55" s="225">
        <f t="shared" si="22"/>
        <v>6.535714285714286</v>
      </c>
      <c r="BE55" s="223">
        <v>7</v>
      </c>
      <c r="BF55" s="223"/>
      <c r="BG55" s="223">
        <v>6</v>
      </c>
      <c r="BH55" s="223"/>
      <c r="BI55" s="223">
        <v>7</v>
      </c>
      <c r="BJ55" s="223"/>
      <c r="BK55" s="223">
        <v>7</v>
      </c>
      <c r="BL55" s="223"/>
      <c r="BM55" s="223">
        <v>6</v>
      </c>
      <c r="BN55" s="223"/>
      <c r="BO55" s="223">
        <f t="shared" si="23"/>
        <v>145</v>
      </c>
      <c r="BP55" s="225">
        <f t="shared" si="24"/>
        <v>6.590909090909091</v>
      </c>
      <c r="BQ55" s="225">
        <f t="shared" si="25"/>
        <v>6.56</v>
      </c>
      <c r="BR55" s="225" t="s">
        <v>1299</v>
      </c>
      <c r="BS55" s="189" t="s">
        <v>1298</v>
      </c>
      <c r="BT55" s="223">
        <v>7</v>
      </c>
      <c r="BU55" s="223"/>
      <c r="BV55" s="223">
        <v>6</v>
      </c>
      <c r="BW55" s="223"/>
      <c r="BX55" s="223">
        <v>8</v>
      </c>
      <c r="BY55" s="223"/>
      <c r="BZ55" s="223">
        <v>6</v>
      </c>
      <c r="CA55" s="223"/>
      <c r="CB55" s="223">
        <v>10</v>
      </c>
      <c r="CC55" s="223"/>
      <c r="CD55" s="223">
        <f t="shared" si="26"/>
        <v>158</v>
      </c>
      <c r="CE55" s="189">
        <f t="shared" si="27"/>
        <v>7.523809523809524</v>
      </c>
      <c r="CF55" s="223">
        <v>7</v>
      </c>
      <c r="CG55" s="189"/>
      <c r="CH55" s="223">
        <v>8</v>
      </c>
      <c r="CI55" s="189"/>
      <c r="CJ55" s="223">
        <v>7</v>
      </c>
      <c r="CK55" s="189"/>
      <c r="CL55" s="223">
        <v>6</v>
      </c>
      <c r="CM55" s="189"/>
      <c r="CN55" s="223">
        <v>6</v>
      </c>
      <c r="CO55" s="189"/>
      <c r="CP55" s="189">
        <v>8</v>
      </c>
      <c r="CQ55" s="189"/>
      <c r="CR55" s="189">
        <v>8</v>
      </c>
      <c r="CS55" s="173"/>
      <c r="CT55" s="189"/>
      <c r="CU55" s="173"/>
      <c r="CV55" s="429">
        <f t="shared" si="12"/>
        <v>176</v>
      </c>
      <c r="CW55" s="225">
        <f t="shared" si="13"/>
        <v>7.04</v>
      </c>
      <c r="CX55" s="225">
        <f t="shared" si="14"/>
        <v>7.260869565217392</v>
      </c>
      <c r="CY55" s="225">
        <f t="shared" si="15"/>
        <v>6.557823129251701</v>
      </c>
      <c r="CZ55" s="189"/>
      <c r="DA55" s="173"/>
      <c r="DB55" s="189"/>
      <c r="DC55" s="173"/>
      <c r="DD55" s="189"/>
      <c r="DE55" s="189"/>
      <c r="DF55" s="173"/>
      <c r="DG55" s="189"/>
      <c r="DH55" s="136"/>
      <c r="DI55" s="164"/>
      <c r="DJ55" s="164"/>
      <c r="DK55" s="164"/>
      <c r="DL55" s="164"/>
    </row>
    <row r="56" spans="1:116" ht="15.75">
      <c r="A56" s="2">
        <v>51</v>
      </c>
      <c r="B56" s="154" t="s">
        <v>452</v>
      </c>
      <c r="C56" s="155" t="s">
        <v>643</v>
      </c>
      <c r="D56" s="156">
        <v>33955</v>
      </c>
      <c r="E56" s="153" t="s">
        <v>529</v>
      </c>
      <c r="F56" s="154" t="s">
        <v>72</v>
      </c>
      <c r="G56" s="158" t="s">
        <v>67</v>
      </c>
      <c r="H56" s="170">
        <v>5</v>
      </c>
      <c r="I56" s="170" t="s">
        <v>1289</v>
      </c>
      <c r="J56" s="170">
        <v>6</v>
      </c>
      <c r="K56" s="170"/>
      <c r="L56" s="170">
        <v>5</v>
      </c>
      <c r="M56" s="170"/>
      <c r="N56" s="170">
        <v>5</v>
      </c>
      <c r="O56" s="170"/>
      <c r="P56" s="170">
        <v>5</v>
      </c>
      <c r="Q56" s="170">
        <v>4</v>
      </c>
      <c r="R56" s="170">
        <f t="shared" si="16"/>
        <v>137</v>
      </c>
      <c r="S56" s="299">
        <f t="shared" si="17"/>
        <v>5.269230769230769</v>
      </c>
      <c r="T56" s="170">
        <v>6</v>
      </c>
      <c r="U56" s="170"/>
      <c r="V56" s="170">
        <v>5</v>
      </c>
      <c r="W56" s="170"/>
      <c r="X56" s="170">
        <v>6</v>
      </c>
      <c r="Y56" s="170" t="s">
        <v>1291</v>
      </c>
      <c r="Z56" s="170">
        <v>6</v>
      </c>
      <c r="AA56" s="170" t="s">
        <v>1289</v>
      </c>
      <c r="AB56" s="170">
        <v>5</v>
      </c>
      <c r="AC56" s="170"/>
      <c r="AD56" s="170">
        <v>7</v>
      </c>
      <c r="AE56" s="170"/>
      <c r="AF56" s="170">
        <v>6</v>
      </c>
      <c r="AG56" s="170"/>
      <c r="AH56" s="170">
        <f t="shared" si="18"/>
        <v>148</v>
      </c>
      <c r="AI56" s="299">
        <f t="shared" si="19"/>
        <v>5.92</v>
      </c>
      <c r="AJ56" s="182">
        <f t="shared" si="20"/>
        <v>5.588235294117647</v>
      </c>
      <c r="AK56" s="300" t="s">
        <v>1297</v>
      </c>
      <c r="AL56" s="300" t="s">
        <v>1298</v>
      </c>
      <c r="AM56" s="301">
        <v>7</v>
      </c>
      <c r="AN56" s="301"/>
      <c r="AO56" s="301">
        <v>5</v>
      </c>
      <c r="AP56" s="301"/>
      <c r="AQ56" s="301">
        <v>6</v>
      </c>
      <c r="AR56" s="301"/>
      <c r="AS56" s="301">
        <v>5</v>
      </c>
      <c r="AT56" s="301"/>
      <c r="AU56" s="301">
        <v>5</v>
      </c>
      <c r="AV56" s="301">
        <v>4</v>
      </c>
      <c r="AW56" s="301">
        <v>7</v>
      </c>
      <c r="AX56" s="301"/>
      <c r="AY56" s="301">
        <v>6</v>
      </c>
      <c r="AZ56" s="301"/>
      <c r="BA56" s="301">
        <v>8</v>
      </c>
      <c r="BB56" s="301"/>
      <c r="BC56" s="301">
        <f t="shared" si="21"/>
        <v>174</v>
      </c>
      <c r="BD56" s="302">
        <f t="shared" si="22"/>
        <v>6.214285714285714</v>
      </c>
      <c r="BE56" s="301">
        <v>5</v>
      </c>
      <c r="BF56" s="301"/>
      <c r="BG56" s="301">
        <v>7</v>
      </c>
      <c r="BH56" s="301"/>
      <c r="BI56" s="301">
        <v>6</v>
      </c>
      <c r="BJ56" s="301"/>
      <c r="BK56" s="301">
        <v>6</v>
      </c>
      <c r="BL56" s="301"/>
      <c r="BM56" s="301">
        <v>5</v>
      </c>
      <c r="BN56" s="301"/>
      <c r="BO56" s="223">
        <f t="shared" si="23"/>
        <v>128</v>
      </c>
      <c r="BP56" s="225">
        <f t="shared" si="24"/>
        <v>5.818181818181818</v>
      </c>
      <c r="BQ56" s="225">
        <f t="shared" si="25"/>
        <v>6.04</v>
      </c>
      <c r="BR56" s="225" t="s">
        <v>1299</v>
      </c>
      <c r="BS56" s="189" t="s">
        <v>1298</v>
      </c>
      <c r="BT56" s="301">
        <v>6</v>
      </c>
      <c r="BU56" s="301"/>
      <c r="BV56" s="301">
        <v>7</v>
      </c>
      <c r="BW56" s="301"/>
      <c r="BX56" s="301">
        <v>5</v>
      </c>
      <c r="BY56" s="301">
        <v>4</v>
      </c>
      <c r="BZ56" s="301">
        <v>6</v>
      </c>
      <c r="CA56" s="301"/>
      <c r="CB56" s="301">
        <v>8</v>
      </c>
      <c r="CC56" s="301"/>
      <c r="CD56" s="223">
        <f t="shared" si="26"/>
        <v>132</v>
      </c>
      <c r="CE56" s="189">
        <f t="shared" si="27"/>
        <v>6.285714285714286</v>
      </c>
      <c r="CF56" s="223">
        <v>5</v>
      </c>
      <c r="CG56" s="300">
        <v>4</v>
      </c>
      <c r="CH56" s="301">
        <v>8</v>
      </c>
      <c r="CI56" s="300">
        <v>4</v>
      </c>
      <c r="CJ56" s="301">
        <v>8</v>
      </c>
      <c r="CK56" s="300"/>
      <c r="CL56" s="301">
        <v>7</v>
      </c>
      <c r="CM56" s="300"/>
      <c r="CN56" s="301">
        <v>6</v>
      </c>
      <c r="CO56" s="300"/>
      <c r="CP56" s="300">
        <v>7</v>
      </c>
      <c r="CQ56" s="300">
        <v>4</v>
      </c>
      <c r="CR56" s="189">
        <v>8</v>
      </c>
      <c r="CS56" s="182"/>
      <c r="CT56" s="300"/>
      <c r="CU56" s="182"/>
      <c r="CV56" s="429">
        <f t="shared" si="12"/>
        <v>172</v>
      </c>
      <c r="CW56" s="225">
        <f t="shared" si="13"/>
        <v>6.88</v>
      </c>
      <c r="CX56" s="225">
        <f t="shared" si="14"/>
        <v>6.608695652173913</v>
      </c>
      <c r="CY56" s="225">
        <f t="shared" si="15"/>
        <v>6.061224489795919</v>
      </c>
      <c r="CZ56" s="300"/>
      <c r="DA56" s="182"/>
      <c r="DB56" s="300"/>
      <c r="DC56" s="182"/>
      <c r="DD56" s="300"/>
      <c r="DE56" s="300"/>
      <c r="DF56" s="182"/>
      <c r="DG56" s="300"/>
      <c r="DH56" s="170"/>
      <c r="DI56" s="164"/>
      <c r="DJ56" s="164"/>
      <c r="DK56" s="164"/>
      <c r="DL56" s="164"/>
    </row>
    <row r="57" spans="1:116" ht="15.75">
      <c r="A57" s="2">
        <v>52</v>
      </c>
      <c r="B57" s="3" t="s">
        <v>900</v>
      </c>
      <c r="C57" s="3" t="s">
        <v>52</v>
      </c>
      <c r="D57" s="29">
        <v>33920</v>
      </c>
      <c r="E57" s="2" t="s">
        <v>38</v>
      </c>
      <c r="F57" s="3" t="s">
        <v>864</v>
      </c>
      <c r="G57" s="90" t="s">
        <v>67</v>
      </c>
      <c r="H57" s="136">
        <v>5</v>
      </c>
      <c r="I57" s="136"/>
      <c r="J57" s="136">
        <v>7</v>
      </c>
      <c r="K57" s="136"/>
      <c r="L57" s="136">
        <v>6</v>
      </c>
      <c r="M57" s="136">
        <v>4</v>
      </c>
      <c r="N57" s="136">
        <v>5</v>
      </c>
      <c r="O57" s="136"/>
      <c r="P57" s="136">
        <v>5</v>
      </c>
      <c r="Q57" s="136"/>
      <c r="R57" s="136">
        <f t="shared" si="16"/>
        <v>148</v>
      </c>
      <c r="S57" s="171">
        <f t="shared" si="17"/>
        <v>5.6923076923076925</v>
      </c>
      <c r="T57" s="136">
        <v>5</v>
      </c>
      <c r="U57" s="136">
        <v>4</v>
      </c>
      <c r="V57" s="136">
        <v>6</v>
      </c>
      <c r="W57" s="136"/>
      <c r="X57" s="136">
        <v>5</v>
      </c>
      <c r="Y57" s="136"/>
      <c r="Z57" s="136">
        <v>6</v>
      </c>
      <c r="AA57" s="136"/>
      <c r="AB57" s="136">
        <v>6</v>
      </c>
      <c r="AC57" s="136"/>
      <c r="AD57" s="136">
        <v>6</v>
      </c>
      <c r="AE57" s="136"/>
      <c r="AF57" s="136">
        <v>5</v>
      </c>
      <c r="AG57" s="136"/>
      <c r="AH57" s="136">
        <f t="shared" si="18"/>
        <v>140</v>
      </c>
      <c r="AI57" s="171">
        <f t="shared" si="19"/>
        <v>5.6</v>
      </c>
      <c r="AJ57" s="173">
        <f t="shared" si="20"/>
        <v>5.647058823529412</v>
      </c>
      <c r="AK57" s="189" t="s">
        <v>1297</v>
      </c>
      <c r="AL57" s="189" t="s">
        <v>1298</v>
      </c>
      <c r="AM57" s="223">
        <v>5</v>
      </c>
      <c r="AN57" s="223"/>
      <c r="AO57" s="223">
        <v>5</v>
      </c>
      <c r="AP57" s="223"/>
      <c r="AQ57" s="223">
        <v>5</v>
      </c>
      <c r="AR57" s="223">
        <v>4</v>
      </c>
      <c r="AS57" s="223">
        <v>6</v>
      </c>
      <c r="AT57" s="223"/>
      <c r="AU57" s="223">
        <v>5</v>
      </c>
      <c r="AV57" s="223"/>
      <c r="AW57" s="223">
        <v>6</v>
      </c>
      <c r="AX57" s="223"/>
      <c r="AY57" s="223">
        <v>5</v>
      </c>
      <c r="AZ57" s="223"/>
      <c r="BA57" s="223">
        <v>7</v>
      </c>
      <c r="BB57" s="223"/>
      <c r="BC57" s="223">
        <f t="shared" si="21"/>
        <v>155</v>
      </c>
      <c r="BD57" s="225">
        <f t="shared" si="22"/>
        <v>5.535714285714286</v>
      </c>
      <c r="BE57" s="218">
        <v>7</v>
      </c>
      <c r="BF57" s="218"/>
      <c r="BG57" s="218">
        <v>6</v>
      </c>
      <c r="BH57" s="218"/>
      <c r="BI57" s="218">
        <v>5</v>
      </c>
      <c r="BJ57" s="218"/>
      <c r="BK57" s="218">
        <v>7</v>
      </c>
      <c r="BL57" s="218"/>
      <c r="BM57" s="218">
        <v>5</v>
      </c>
      <c r="BN57" s="218"/>
      <c r="BO57" s="223">
        <f t="shared" si="23"/>
        <v>132</v>
      </c>
      <c r="BP57" s="225">
        <f t="shared" si="24"/>
        <v>6</v>
      </c>
      <c r="BQ57" s="225">
        <f t="shared" si="25"/>
        <v>5.74</v>
      </c>
      <c r="BR57" s="225" t="s">
        <v>1297</v>
      </c>
      <c r="BS57" s="189" t="s">
        <v>1298</v>
      </c>
      <c r="BT57" s="223">
        <v>6</v>
      </c>
      <c r="BU57" s="223"/>
      <c r="BV57" s="254">
        <v>6</v>
      </c>
      <c r="BW57" s="254"/>
      <c r="BX57" s="254">
        <v>7</v>
      </c>
      <c r="BY57" s="254">
        <v>4</v>
      </c>
      <c r="BZ57" s="254">
        <v>5</v>
      </c>
      <c r="CA57" s="254"/>
      <c r="CB57" s="254">
        <v>7</v>
      </c>
      <c r="CC57" s="254"/>
      <c r="CD57" s="223">
        <f t="shared" si="26"/>
        <v>132</v>
      </c>
      <c r="CE57" s="189">
        <f t="shared" si="27"/>
        <v>6.285714285714286</v>
      </c>
      <c r="CF57" s="223">
        <v>5</v>
      </c>
      <c r="CG57" s="136"/>
      <c r="CH57" s="254">
        <v>7</v>
      </c>
      <c r="CI57" s="136"/>
      <c r="CJ57" s="254">
        <v>7</v>
      </c>
      <c r="CK57" s="136"/>
      <c r="CL57" s="254">
        <v>8</v>
      </c>
      <c r="CM57" s="136"/>
      <c r="CN57" s="254">
        <v>7</v>
      </c>
      <c r="CO57" s="136"/>
      <c r="CP57" s="136">
        <v>7</v>
      </c>
      <c r="CQ57" s="136"/>
      <c r="CR57" s="189">
        <v>8</v>
      </c>
      <c r="CS57" s="136"/>
      <c r="CT57" s="136"/>
      <c r="CU57" s="136"/>
      <c r="CV57" s="429">
        <f t="shared" si="12"/>
        <v>173</v>
      </c>
      <c r="CW57" s="225">
        <f t="shared" si="13"/>
        <v>6.92</v>
      </c>
      <c r="CX57" s="225">
        <f t="shared" si="14"/>
        <v>6.630434782608695</v>
      </c>
      <c r="CY57" s="225">
        <f t="shared" si="15"/>
        <v>5.98639455782313</v>
      </c>
      <c r="CZ57" s="136"/>
      <c r="DA57" s="136"/>
      <c r="DB57" s="136"/>
      <c r="DC57" s="136"/>
      <c r="DD57" s="136"/>
      <c r="DE57" s="136"/>
      <c r="DF57" s="136"/>
      <c r="DG57" s="136"/>
      <c r="DH57" s="136"/>
      <c r="DI57" s="164"/>
      <c r="DJ57" s="164"/>
      <c r="DK57" s="164"/>
      <c r="DL57" s="164"/>
    </row>
    <row r="58" spans="1:116" s="275" customFormat="1" ht="15.75">
      <c r="A58" s="25">
        <v>53</v>
      </c>
      <c r="B58" s="6" t="s">
        <v>550</v>
      </c>
      <c r="C58" s="6" t="s">
        <v>901</v>
      </c>
      <c r="D58" s="30">
        <v>33788</v>
      </c>
      <c r="E58" s="25" t="s">
        <v>529</v>
      </c>
      <c r="F58" s="6" t="s">
        <v>72</v>
      </c>
      <c r="G58" s="91" t="s">
        <v>322</v>
      </c>
      <c r="H58" s="177">
        <v>5</v>
      </c>
      <c r="I58" s="177"/>
      <c r="J58" s="177">
        <v>7</v>
      </c>
      <c r="K58" s="177"/>
      <c r="L58" s="177">
        <v>5</v>
      </c>
      <c r="M58" s="177"/>
      <c r="N58" s="177">
        <v>6</v>
      </c>
      <c r="O58" s="177"/>
      <c r="P58" s="177">
        <v>5</v>
      </c>
      <c r="Q58" s="177"/>
      <c r="R58" s="177">
        <f t="shared" si="16"/>
        <v>149</v>
      </c>
      <c r="S58" s="172">
        <f t="shared" si="17"/>
        <v>5.730769230769231</v>
      </c>
      <c r="T58" s="177">
        <v>7</v>
      </c>
      <c r="U58" s="177"/>
      <c r="V58" s="177">
        <v>6</v>
      </c>
      <c r="W58" s="177"/>
      <c r="X58" s="177">
        <v>6</v>
      </c>
      <c r="Y58" s="177"/>
      <c r="Z58" s="177">
        <v>6</v>
      </c>
      <c r="AA58" s="177"/>
      <c r="AB58" s="177">
        <v>5</v>
      </c>
      <c r="AC58" s="177">
        <v>4</v>
      </c>
      <c r="AD58" s="177">
        <v>7</v>
      </c>
      <c r="AE58" s="177"/>
      <c r="AF58" s="177">
        <v>6</v>
      </c>
      <c r="AG58" s="177"/>
      <c r="AH58" s="177">
        <f t="shared" si="18"/>
        <v>154</v>
      </c>
      <c r="AI58" s="172">
        <f t="shared" si="19"/>
        <v>6.16</v>
      </c>
      <c r="AJ58" s="184">
        <f t="shared" si="20"/>
        <v>5.9411764705882355</v>
      </c>
      <c r="AK58" s="190" t="s">
        <v>1297</v>
      </c>
      <c r="AL58" s="190" t="s">
        <v>1298</v>
      </c>
      <c r="AM58" s="362">
        <v>6</v>
      </c>
      <c r="AN58" s="362"/>
      <c r="AO58" s="362">
        <v>6</v>
      </c>
      <c r="AP58" s="362"/>
      <c r="AQ58" s="362">
        <v>5</v>
      </c>
      <c r="AR58" s="362"/>
      <c r="AS58" s="362">
        <v>6</v>
      </c>
      <c r="AT58" s="362"/>
      <c r="AU58" s="362">
        <v>5</v>
      </c>
      <c r="AV58" s="362"/>
      <c r="AW58" s="362">
        <v>7</v>
      </c>
      <c r="AX58" s="362"/>
      <c r="AY58" s="362">
        <v>6</v>
      </c>
      <c r="AZ58" s="362"/>
      <c r="BA58" s="362">
        <v>6</v>
      </c>
      <c r="BB58" s="362"/>
      <c r="BC58" s="362">
        <f t="shared" si="21"/>
        <v>165</v>
      </c>
      <c r="BD58" s="363">
        <f t="shared" si="22"/>
        <v>5.892857142857143</v>
      </c>
      <c r="BE58" s="409">
        <v>8</v>
      </c>
      <c r="BF58" s="409"/>
      <c r="BG58" s="409">
        <v>6</v>
      </c>
      <c r="BH58" s="409"/>
      <c r="BI58" s="409">
        <v>5</v>
      </c>
      <c r="BJ58" s="409"/>
      <c r="BK58" s="409">
        <v>6</v>
      </c>
      <c r="BL58" s="409"/>
      <c r="BM58" s="409">
        <v>7</v>
      </c>
      <c r="BN58" s="409"/>
      <c r="BO58" s="362">
        <f t="shared" si="23"/>
        <v>139</v>
      </c>
      <c r="BP58" s="363">
        <f t="shared" si="24"/>
        <v>6.318181818181818</v>
      </c>
      <c r="BQ58" s="363">
        <f t="shared" si="25"/>
        <v>6.08</v>
      </c>
      <c r="BR58" s="363" t="s">
        <v>1299</v>
      </c>
      <c r="BS58" s="190" t="s">
        <v>1298</v>
      </c>
      <c r="BT58" s="362">
        <v>7</v>
      </c>
      <c r="BU58" s="362"/>
      <c r="BV58" s="369">
        <v>6</v>
      </c>
      <c r="BW58" s="369"/>
      <c r="BX58" s="369">
        <v>5</v>
      </c>
      <c r="BY58" s="369"/>
      <c r="BZ58" s="369">
        <v>6</v>
      </c>
      <c r="CA58" s="369">
        <v>4</v>
      </c>
      <c r="CB58" s="369">
        <v>8</v>
      </c>
      <c r="CC58" s="369"/>
      <c r="CD58" s="223">
        <f t="shared" si="26"/>
        <v>135</v>
      </c>
      <c r="CE58" s="189">
        <f t="shared" si="27"/>
        <v>6.428571428571429</v>
      </c>
      <c r="CF58" s="223">
        <v>6</v>
      </c>
      <c r="CG58" s="177"/>
      <c r="CH58" s="369">
        <v>8</v>
      </c>
      <c r="CI58" s="177"/>
      <c r="CJ58" s="369">
        <v>7</v>
      </c>
      <c r="CK58" s="177"/>
      <c r="CL58" s="369">
        <v>8</v>
      </c>
      <c r="CM58" s="177"/>
      <c r="CN58" s="369">
        <v>7</v>
      </c>
      <c r="CO58" s="177"/>
      <c r="CP58" s="177">
        <v>6</v>
      </c>
      <c r="CQ58" s="177"/>
      <c r="CR58" s="189">
        <v>8</v>
      </c>
      <c r="CS58" s="177"/>
      <c r="CT58" s="177"/>
      <c r="CU58" s="177"/>
      <c r="CV58" s="430">
        <f t="shared" si="12"/>
        <v>175</v>
      </c>
      <c r="CW58" s="363">
        <f t="shared" si="13"/>
        <v>7</v>
      </c>
      <c r="CX58" s="363">
        <f t="shared" si="14"/>
        <v>6.739130434782608</v>
      </c>
      <c r="CY58" s="363">
        <f t="shared" si="15"/>
        <v>6.238095238095238</v>
      </c>
      <c r="CZ58" s="177"/>
      <c r="DA58" s="177"/>
      <c r="DB58" s="177"/>
      <c r="DC58" s="177"/>
      <c r="DD58" s="177"/>
      <c r="DE58" s="177"/>
      <c r="DF58" s="177"/>
      <c r="DG58" s="177"/>
      <c r="DH58" s="177"/>
      <c r="DI58" s="164"/>
      <c r="DJ58" s="164"/>
      <c r="DK58" s="164"/>
      <c r="DL58" s="164"/>
    </row>
    <row r="59" spans="1:56" ht="15.75">
      <c r="A59" s="32"/>
      <c r="D59" s="279"/>
      <c r="S59" s="276"/>
      <c r="AB59" s="164"/>
      <c r="AI59" s="280"/>
      <c r="AJ59" s="277"/>
      <c r="AK59" s="281"/>
      <c r="AL59" s="281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3"/>
    </row>
    <row r="60" ht="15.75">
      <c r="A60" s="26" t="s">
        <v>1246</v>
      </c>
    </row>
    <row r="61" spans="1:112" ht="15.75">
      <c r="A61" s="2">
        <v>31</v>
      </c>
      <c r="B61" s="19" t="s">
        <v>615</v>
      </c>
      <c r="C61" s="39" t="s">
        <v>883</v>
      </c>
      <c r="D61" s="29">
        <v>33869</v>
      </c>
      <c r="E61" s="2" t="s">
        <v>529</v>
      </c>
      <c r="F61" s="19" t="s">
        <v>312</v>
      </c>
      <c r="G61" s="14" t="s">
        <v>245</v>
      </c>
      <c r="H61" s="3">
        <v>6</v>
      </c>
      <c r="I61" s="3"/>
      <c r="J61" s="3">
        <v>6</v>
      </c>
      <c r="K61" s="3"/>
      <c r="L61" s="3">
        <v>9</v>
      </c>
      <c r="M61" s="3"/>
      <c r="N61" s="3">
        <v>5</v>
      </c>
      <c r="O61" s="3"/>
      <c r="P61" s="3">
        <v>7</v>
      </c>
      <c r="Q61" s="3"/>
      <c r="R61" s="3">
        <f>P61*P$5+N61*N$5+L61*L$5+J61*J$5+H61*H$5</f>
        <v>168</v>
      </c>
      <c r="S61" s="122">
        <f>R61/R$5</f>
        <v>6.461538461538462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>
        <v>6</v>
      </c>
      <c r="AG61" s="3"/>
      <c r="AH61" s="3"/>
      <c r="AI61" s="136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225"/>
      <c r="BQ61" s="189"/>
      <c r="BR61" s="189"/>
      <c r="BS61" s="189"/>
      <c r="BT61" s="223"/>
      <c r="BU61" s="189"/>
      <c r="BV61" s="223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3"/>
    </row>
    <row r="62" spans="1:112" ht="15">
      <c r="A62" s="2">
        <v>34</v>
      </c>
      <c r="B62" s="19" t="s">
        <v>886</v>
      </c>
      <c r="C62" s="39" t="s">
        <v>885</v>
      </c>
      <c r="D62" s="29">
        <v>33857</v>
      </c>
      <c r="E62" s="2" t="s">
        <v>529</v>
      </c>
      <c r="F62" s="19" t="s">
        <v>390</v>
      </c>
      <c r="G62" s="14" t="s">
        <v>67</v>
      </c>
      <c r="H62" s="3"/>
      <c r="I62" s="3"/>
      <c r="J62" s="3"/>
      <c r="K62" s="3"/>
      <c r="L62" s="3"/>
      <c r="M62" s="3" t="s">
        <v>1229</v>
      </c>
      <c r="N62" s="3"/>
      <c r="O62" s="3"/>
      <c r="P62" s="3"/>
      <c r="Q62" s="3"/>
      <c r="R62" s="3"/>
      <c r="S62" s="3"/>
      <c r="T62" s="3">
        <v>5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6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225"/>
      <c r="BQ62" s="189"/>
      <c r="BR62" s="189"/>
      <c r="BS62" s="189"/>
      <c r="BT62" s="223"/>
      <c r="BU62" s="189"/>
      <c r="BV62" s="223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3"/>
    </row>
    <row r="63" spans="1:112" ht="15.75">
      <c r="A63" s="2">
        <v>36</v>
      </c>
      <c r="B63" s="19" t="s">
        <v>550</v>
      </c>
      <c r="C63" s="39" t="s">
        <v>337</v>
      </c>
      <c r="D63" s="29">
        <v>33575</v>
      </c>
      <c r="E63" s="2" t="s">
        <v>529</v>
      </c>
      <c r="F63" s="19" t="s">
        <v>420</v>
      </c>
      <c r="G63" s="14" t="s">
        <v>322</v>
      </c>
      <c r="H63" s="3">
        <v>6</v>
      </c>
      <c r="I63" s="3"/>
      <c r="J63" s="3">
        <v>5</v>
      </c>
      <c r="K63" s="3"/>
      <c r="L63" s="3">
        <v>5</v>
      </c>
      <c r="M63" s="3"/>
      <c r="N63" s="3">
        <v>7</v>
      </c>
      <c r="O63" s="3"/>
      <c r="P63" s="3">
        <v>5</v>
      </c>
      <c r="Q63" s="3"/>
      <c r="R63" s="3">
        <f>P63*P$5+N63*N$5+L63*L$5+J63*J$5+H63*H$5</f>
        <v>145</v>
      </c>
      <c r="S63" s="122">
        <f>R63/R$5</f>
        <v>5.576923076923077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136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225"/>
      <c r="BQ63" s="189"/>
      <c r="BR63" s="189"/>
      <c r="BS63" s="189"/>
      <c r="BT63" s="223"/>
      <c r="BU63" s="189"/>
      <c r="BV63" s="223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3"/>
    </row>
    <row r="64" spans="1:19" ht="15.75">
      <c r="A64" s="26">
        <v>55</v>
      </c>
      <c r="B64" s="52" t="s">
        <v>642</v>
      </c>
      <c r="C64" s="52" t="s">
        <v>897</v>
      </c>
      <c r="D64" s="279">
        <v>33868</v>
      </c>
      <c r="E64" s="26" t="s">
        <v>529</v>
      </c>
      <c r="F64" s="52" t="s">
        <v>864</v>
      </c>
      <c r="G64" s="50" t="s">
        <v>322</v>
      </c>
      <c r="H64" s="52">
        <v>6</v>
      </c>
      <c r="J64" s="52">
        <v>5</v>
      </c>
      <c r="L64" s="52">
        <v>5</v>
      </c>
      <c r="N64" s="52">
        <v>5</v>
      </c>
      <c r="P64" s="52">
        <v>5</v>
      </c>
      <c r="R64" s="52">
        <f>P64*P$5+N64*N$5+L64*L$5+J64*J$5+H64*H$5</f>
        <v>135</v>
      </c>
      <c r="S64" s="276">
        <f>R64/R$5</f>
        <v>5.1923076923076925</v>
      </c>
    </row>
    <row r="65" spans="1:56" ht="15.75">
      <c r="A65" s="26">
        <v>56</v>
      </c>
      <c r="B65" s="52" t="s">
        <v>665</v>
      </c>
      <c r="C65" s="52" t="s">
        <v>47</v>
      </c>
      <c r="D65" s="279">
        <v>33907</v>
      </c>
      <c r="E65" s="26" t="s">
        <v>38</v>
      </c>
      <c r="F65" s="52" t="s">
        <v>420</v>
      </c>
      <c r="G65" s="50" t="s">
        <v>322</v>
      </c>
      <c r="H65" s="275">
        <v>1</v>
      </c>
      <c r="J65" s="275">
        <v>4</v>
      </c>
      <c r="K65" s="52">
        <v>1</v>
      </c>
      <c r="L65" s="275">
        <v>4</v>
      </c>
      <c r="M65" s="52">
        <v>3</v>
      </c>
      <c r="N65" s="52">
        <v>5</v>
      </c>
      <c r="O65" s="52">
        <v>4</v>
      </c>
      <c r="P65" s="52">
        <v>5</v>
      </c>
      <c r="R65" s="52">
        <f>P65*P$5+N65*N$5+L65*L$5+J65*J$5+H65*H$5</f>
        <v>99</v>
      </c>
      <c r="S65" s="276">
        <f>R65/R$5</f>
        <v>3.8076923076923075</v>
      </c>
      <c r="T65" s="52">
        <v>5</v>
      </c>
      <c r="V65" s="52">
        <v>5</v>
      </c>
      <c r="X65" s="52">
        <v>5</v>
      </c>
      <c r="Y65" s="52">
        <v>3</v>
      </c>
      <c r="Z65" s="52">
        <v>5</v>
      </c>
      <c r="AB65" s="275">
        <v>0</v>
      </c>
      <c r="AC65" s="52" t="s">
        <v>1244</v>
      </c>
      <c r="AD65" s="52">
        <v>5</v>
      </c>
      <c r="AF65" s="52">
        <v>6</v>
      </c>
      <c r="AH65" s="52">
        <f>AF65*AF$5+AD65*AD$5+AB65*AB$5+Z65*Z$5+X65*X$5+V65*V$5+T65*T$5</f>
        <v>113</v>
      </c>
      <c r="AI65" s="280">
        <f>AH65/AH$5</f>
        <v>4.52</v>
      </c>
      <c r="AJ65" s="278">
        <f>(AH65+R65)/AJ$5</f>
        <v>4.1568627450980395</v>
      </c>
      <c r="AK65" s="281" t="s">
        <v>1302</v>
      </c>
      <c r="AL65" s="281" t="s">
        <v>1298</v>
      </c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>
        <f>BA65*BA$5+AY65*AY$5+AW65*AW$5+AU65*AU$5+AS65*AS$5+AQ65*AQ$5+AO65*AO$5+AM65*AM$5</f>
        <v>0</v>
      </c>
      <c r="BD65" s="283">
        <f>BC65/BC$5</f>
        <v>0</v>
      </c>
    </row>
    <row r="66" spans="1:112" ht="15.75">
      <c r="A66" s="2">
        <v>2</v>
      </c>
      <c r="B66" s="19" t="s">
        <v>721</v>
      </c>
      <c r="C66" s="39" t="s">
        <v>170</v>
      </c>
      <c r="D66" s="29">
        <v>33480</v>
      </c>
      <c r="E66" s="2" t="s">
        <v>38</v>
      </c>
      <c r="F66" s="19" t="s">
        <v>72</v>
      </c>
      <c r="G66" s="14" t="s">
        <v>322</v>
      </c>
      <c r="H66" s="3">
        <v>7</v>
      </c>
      <c r="I66" s="3"/>
      <c r="J66" s="142">
        <v>2</v>
      </c>
      <c r="K66" s="3" t="s">
        <v>1244</v>
      </c>
      <c r="L66" s="3">
        <v>6</v>
      </c>
      <c r="M66" s="3"/>
      <c r="N66" s="3">
        <v>7</v>
      </c>
      <c r="O66" s="3">
        <v>3</v>
      </c>
      <c r="P66" s="142">
        <v>4</v>
      </c>
      <c r="Q66" s="3">
        <v>2</v>
      </c>
      <c r="R66" s="3">
        <f>P66*P$5+N66*N$5+L66*L$5+J66*J$5+H66*H$5</f>
        <v>128</v>
      </c>
      <c r="S66" s="122">
        <f>R66/R$5</f>
        <v>4.923076923076923</v>
      </c>
      <c r="T66" s="142">
        <v>4</v>
      </c>
      <c r="U66" s="3"/>
      <c r="V66" s="142"/>
      <c r="W66" s="3" t="s">
        <v>1229</v>
      </c>
      <c r="X66" s="3">
        <v>5</v>
      </c>
      <c r="Y66" s="3"/>
      <c r="Z66" s="142">
        <v>4</v>
      </c>
      <c r="AA66" s="3"/>
      <c r="AB66" s="3">
        <v>6</v>
      </c>
      <c r="AC66" s="3"/>
      <c r="AD66" s="142">
        <v>2</v>
      </c>
      <c r="AE66" s="3">
        <v>2</v>
      </c>
      <c r="AF66" s="142">
        <v>2</v>
      </c>
      <c r="AG66" s="3">
        <v>2</v>
      </c>
      <c r="AH66" s="3">
        <f>AF66*AF$5+AD66*AD$5+AB66*AB$5+Z66*Z$5+X66*X$5+V66*V$5+T66*T$5</f>
        <v>84</v>
      </c>
      <c r="AI66" s="171">
        <f>AH66/AH$5</f>
        <v>3.36</v>
      </c>
      <c r="AJ66" s="146">
        <f>(AH66+R66)/AJ$5</f>
        <v>4.1568627450980395</v>
      </c>
      <c r="AK66" s="189" t="s">
        <v>1302</v>
      </c>
      <c r="AL66" s="189" t="s">
        <v>1298</v>
      </c>
      <c r="AM66" s="223">
        <v>3</v>
      </c>
      <c r="AN66" s="223"/>
      <c r="AO66" s="223">
        <v>3</v>
      </c>
      <c r="AP66" s="223"/>
      <c r="AQ66" s="223"/>
      <c r="AR66" s="223"/>
      <c r="AS66" s="223">
        <v>3</v>
      </c>
      <c r="AT66" s="223"/>
      <c r="AU66" s="223"/>
      <c r="AV66" s="223"/>
      <c r="AW66" s="223"/>
      <c r="AX66" s="223"/>
      <c r="AY66" s="223"/>
      <c r="AZ66" s="223"/>
      <c r="BA66" s="223"/>
      <c r="BB66" s="223" t="s">
        <v>1229</v>
      </c>
      <c r="BC66" s="223">
        <f>BA66*BA$5+AY66*AY$5+AW66*AW$5+AU66*AU$5+AS66*AS$5+AQ66*AQ$5+AO66*AO$5+AM66*AM$5</f>
        <v>36</v>
      </c>
      <c r="BD66" s="225">
        <f>BC66/BC$5</f>
        <v>1.2857142857142858</v>
      </c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225"/>
      <c r="BQ66" s="189"/>
      <c r="BR66" s="189"/>
      <c r="BS66" s="189"/>
      <c r="BT66" s="223"/>
      <c r="BU66" s="189"/>
      <c r="BV66" s="223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73"/>
      <c r="CT66" s="189"/>
      <c r="CU66" s="173"/>
      <c r="CV66" s="173"/>
      <c r="CW66" s="189"/>
      <c r="CX66" s="189"/>
      <c r="CY66" s="189"/>
      <c r="CZ66" s="189"/>
      <c r="DA66" s="173"/>
      <c r="DB66" s="189"/>
      <c r="DC66" s="173"/>
      <c r="DD66" s="189"/>
      <c r="DE66" s="189"/>
      <c r="DF66" s="173"/>
      <c r="DG66" s="189"/>
      <c r="DH66" s="3"/>
    </row>
    <row r="67" spans="1:112" ht="15.75">
      <c r="A67" s="2">
        <v>9</v>
      </c>
      <c r="B67" s="19" t="s">
        <v>660</v>
      </c>
      <c r="C67" s="39" t="s">
        <v>862</v>
      </c>
      <c r="D67" s="29">
        <v>33741</v>
      </c>
      <c r="E67" s="2" t="s">
        <v>529</v>
      </c>
      <c r="F67" s="19" t="s">
        <v>420</v>
      </c>
      <c r="G67" s="14" t="s">
        <v>322</v>
      </c>
      <c r="H67" s="142">
        <v>4</v>
      </c>
      <c r="I67" s="3" t="s">
        <v>1320</v>
      </c>
      <c r="J67" s="3">
        <v>5</v>
      </c>
      <c r="K67" s="3"/>
      <c r="L67" s="142">
        <v>4</v>
      </c>
      <c r="M67" s="3">
        <v>3</v>
      </c>
      <c r="N67" s="142">
        <v>4</v>
      </c>
      <c r="O67" s="3">
        <v>4</v>
      </c>
      <c r="P67" s="3">
        <v>7</v>
      </c>
      <c r="Q67" s="3"/>
      <c r="R67" s="3">
        <f>P67*P$5+N67*N$5+L67*L$5+J67*J$5+H67*H$5</f>
        <v>126</v>
      </c>
      <c r="S67" s="122">
        <f>R67/R$5</f>
        <v>4.846153846153846</v>
      </c>
      <c r="T67" s="142">
        <v>4</v>
      </c>
      <c r="U67" s="3" t="s">
        <v>1325</v>
      </c>
      <c r="V67" s="3">
        <v>7</v>
      </c>
      <c r="W67" s="3"/>
      <c r="X67" s="142">
        <v>4</v>
      </c>
      <c r="Y67" s="3">
        <v>3</v>
      </c>
      <c r="Z67" s="3">
        <v>5</v>
      </c>
      <c r="AA67" s="3"/>
      <c r="AB67" s="3">
        <v>5</v>
      </c>
      <c r="AC67" s="3"/>
      <c r="AD67" s="136">
        <v>5</v>
      </c>
      <c r="AE67" s="3">
        <v>4</v>
      </c>
      <c r="AF67" s="3">
        <v>6</v>
      </c>
      <c r="AG67" s="3"/>
      <c r="AH67" s="3">
        <f>AF67*AF$5+AD67*AD$5+AB67*AB$5+Z67*Z$5+X67*X$5+V67*V$5+T67*T$5</f>
        <v>127</v>
      </c>
      <c r="AI67" s="171">
        <f>AH67/AH$5</f>
        <v>5.08</v>
      </c>
      <c r="AJ67" s="146">
        <f>(AH67+R67)/AJ$5</f>
        <v>4.96078431372549</v>
      </c>
      <c r="AK67" s="189" t="s">
        <v>1302</v>
      </c>
      <c r="AL67" s="189" t="s">
        <v>1298</v>
      </c>
      <c r="AM67" s="223">
        <v>7</v>
      </c>
      <c r="AN67" s="223"/>
      <c r="AO67" s="223">
        <v>6</v>
      </c>
      <c r="AP67" s="223"/>
      <c r="AQ67" s="223"/>
      <c r="AR67" s="223"/>
      <c r="AS67" s="223">
        <v>3</v>
      </c>
      <c r="AT67" s="223"/>
      <c r="AU67" s="223"/>
      <c r="AV67" s="223"/>
      <c r="AW67" s="223"/>
      <c r="AX67" s="223"/>
      <c r="AY67" s="223"/>
      <c r="AZ67" s="223"/>
      <c r="BA67" s="223"/>
      <c r="BB67" s="223"/>
      <c r="BC67" s="223">
        <f>BA67*BA$5+AY67*AY$5+AW67*AW$5+AU67*AU$5+AS67*AS$5+AQ67*AQ$5+AO67*AO$5+AM67*AM$5</f>
        <v>65</v>
      </c>
      <c r="BD67" s="225">
        <f>BC67/BC$5</f>
        <v>2.3214285714285716</v>
      </c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225"/>
      <c r="BQ67" s="189"/>
      <c r="BR67" s="189"/>
      <c r="BS67" s="189"/>
      <c r="BT67" s="223"/>
      <c r="BU67" s="189"/>
      <c r="BV67" s="223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73"/>
      <c r="CT67" s="189"/>
      <c r="CU67" s="173"/>
      <c r="CV67" s="173"/>
      <c r="CW67" s="189"/>
      <c r="CX67" s="189"/>
      <c r="CY67" s="189"/>
      <c r="CZ67" s="189"/>
      <c r="DA67" s="173"/>
      <c r="DB67" s="189"/>
      <c r="DC67" s="173"/>
      <c r="DD67" s="189"/>
      <c r="DE67" s="189"/>
      <c r="DF67" s="173"/>
      <c r="DG67" s="189"/>
      <c r="DH67" s="3"/>
    </row>
    <row r="68" spans="1:112" ht="15.75">
      <c r="A68" s="2"/>
      <c r="B68" s="19"/>
      <c r="C68" s="39"/>
      <c r="D68" s="163"/>
      <c r="E68" s="2"/>
      <c r="F68" s="19"/>
      <c r="G68" s="1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136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236"/>
      <c r="BQ68" s="3"/>
      <c r="BR68" s="3"/>
      <c r="BS68" s="3"/>
      <c r="BT68" s="218"/>
      <c r="BU68" s="3"/>
      <c r="BV68" s="218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</row>
    <row r="69" spans="1:112" ht="15.75">
      <c r="A69" s="2">
        <v>28</v>
      </c>
      <c r="B69" s="19" t="s">
        <v>879</v>
      </c>
      <c r="C69" s="39" t="s">
        <v>623</v>
      </c>
      <c r="D69" s="29">
        <v>33757</v>
      </c>
      <c r="E69" s="2" t="s">
        <v>529</v>
      </c>
      <c r="F69" s="19" t="s">
        <v>420</v>
      </c>
      <c r="G69" s="14" t="s">
        <v>322</v>
      </c>
      <c r="H69" s="3">
        <v>6</v>
      </c>
      <c r="I69" s="3"/>
      <c r="J69" s="3">
        <v>7</v>
      </c>
      <c r="K69" s="3"/>
      <c r="L69" s="3">
        <v>5</v>
      </c>
      <c r="M69" s="3"/>
      <c r="N69" s="3">
        <v>7</v>
      </c>
      <c r="O69" s="3"/>
      <c r="P69" s="3">
        <v>7</v>
      </c>
      <c r="Q69" s="3"/>
      <c r="R69" s="3">
        <f>P69*P$5+N69*N$5+L69*L$5+J69*J$5+H69*H$5</f>
        <v>169</v>
      </c>
      <c r="S69" s="122">
        <f>R69/R$5</f>
        <v>6.5</v>
      </c>
      <c r="T69" s="3">
        <v>5</v>
      </c>
      <c r="U69" s="3"/>
      <c r="V69" s="3">
        <v>7</v>
      </c>
      <c r="W69" s="3"/>
      <c r="X69" s="3">
        <v>5</v>
      </c>
      <c r="Y69" s="3"/>
      <c r="Z69" s="3">
        <v>5</v>
      </c>
      <c r="AA69" s="3"/>
      <c r="AB69" s="3">
        <v>7</v>
      </c>
      <c r="AC69" s="3"/>
      <c r="AD69" s="3">
        <v>5</v>
      </c>
      <c r="AE69" s="3">
        <v>4</v>
      </c>
      <c r="AF69" s="3">
        <v>5</v>
      </c>
      <c r="AG69" s="3"/>
      <c r="AH69" s="3">
        <f>AF69*AF$5+AD69*AD$5+AB69*AB$5+Z69*Z$5+X69*X$5+V69*V$5+T69*T$5</f>
        <v>137</v>
      </c>
      <c r="AI69" s="171">
        <f>AH69/AH$5</f>
        <v>5.48</v>
      </c>
      <c r="AJ69" s="144">
        <f>(AH69+R69)/AJ$5</f>
        <v>6</v>
      </c>
      <c r="AK69" s="189" t="s">
        <v>1299</v>
      </c>
      <c r="AL69" s="189" t="s">
        <v>1298</v>
      </c>
      <c r="AM69" s="223">
        <v>7</v>
      </c>
      <c r="AN69" s="223"/>
      <c r="AO69" s="223">
        <v>6</v>
      </c>
      <c r="AP69" s="223"/>
      <c r="AQ69" s="223">
        <v>4</v>
      </c>
      <c r="AR69" s="223"/>
      <c r="AS69" s="223">
        <v>6</v>
      </c>
      <c r="AT69" s="223"/>
      <c r="AU69" s="223">
        <v>4</v>
      </c>
      <c r="AV69" s="223" t="s">
        <v>1244</v>
      </c>
      <c r="AW69" s="223">
        <v>6</v>
      </c>
      <c r="AX69" s="223"/>
      <c r="AY69" s="223">
        <v>5</v>
      </c>
      <c r="AZ69" s="223"/>
      <c r="BA69" s="223">
        <v>5</v>
      </c>
      <c r="BB69" s="223"/>
      <c r="BC69" s="223">
        <f>BA69*BA$5+AY69*AY$5+AW69*AW$5+AU69*AU$5+AS69*AS$5+AQ69*AQ$5+AO69*AO$5+AM69*AM$5</f>
        <v>154</v>
      </c>
      <c r="BD69" s="225">
        <f>BC69/BC$5</f>
        <v>5.5</v>
      </c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>
        <f>BM69*BM$5+BK69*BK$5+BI69*BI$5+BG69*BG$5+BE69*BE$5</f>
        <v>0</v>
      </c>
      <c r="BP69" s="225">
        <f>BO69/BP$5</f>
        <v>0</v>
      </c>
      <c r="BQ69" s="189"/>
      <c r="BR69" s="189"/>
      <c r="BS69" s="189"/>
      <c r="BT69" s="223"/>
      <c r="BU69" s="189"/>
      <c r="BV69" s="223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>
        <v>3</v>
      </c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73"/>
      <c r="CT69" s="189"/>
      <c r="CU69" s="173"/>
      <c r="CV69" s="173"/>
      <c r="CW69" s="189"/>
      <c r="CX69" s="189"/>
      <c r="CY69" s="189"/>
      <c r="CZ69" s="189"/>
      <c r="DA69" s="173"/>
      <c r="DB69" s="189"/>
      <c r="DC69" s="173"/>
      <c r="DD69" s="189"/>
      <c r="DE69" s="189"/>
      <c r="DF69" s="173"/>
      <c r="DG69" s="189"/>
      <c r="DH69" s="3"/>
    </row>
    <row r="70" spans="1:112" ht="15.75">
      <c r="A70" s="2">
        <v>51</v>
      </c>
      <c r="B70" s="19" t="s">
        <v>896</v>
      </c>
      <c r="C70" s="39" t="s">
        <v>247</v>
      </c>
      <c r="D70" s="29">
        <v>33774</v>
      </c>
      <c r="E70" s="2" t="s">
        <v>38</v>
      </c>
      <c r="F70" s="19" t="s">
        <v>72</v>
      </c>
      <c r="G70" s="14" t="s">
        <v>67</v>
      </c>
      <c r="H70" s="142">
        <v>3</v>
      </c>
      <c r="I70" s="3" t="s">
        <v>1320</v>
      </c>
      <c r="J70" s="142">
        <v>4</v>
      </c>
      <c r="K70" s="3">
        <v>2</v>
      </c>
      <c r="L70" s="3">
        <v>5</v>
      </c>
      <c r="M70" s="3"/>
      <c r="N70" s="3">
        <v>6</v>
      </c>
      <c r="O70" s="3"/>
      <c r="P70" s="142">
        <v>4</v>
      </c>
      <c r="Q70" s="3">
        <v>3</v>
      </c>
      <c r="R70" s="3">
        <f>P70*P$5+N70*N$5+L70*L$5+J70*J$5+H70*H$5</f>
        <v>113</v>
      </c>
      <c r="S70" s="122">
        <f>R70/R$5</f>
        <v>4.346153846153846</v>
      </c>
      <c r="T70" s="3">
        <v>5</v>
      </c>
      <c r="U70" s="3"/>
      <c r="V70" s="3">
        <v>6</v>
      </c>
      <c r="W70" s="3"/>
      <c r="X70" s="3">
        <v>5</v>
      </c>
      <c r="Y70" s="3">
        <v>3</v>
      </c>
      <c r="Z70" s="142">
        <v>4</v>
      </c>
      <c r="AA70" s="3">
        <v>2</v>
      </c>
      <c r="AB70" s="3">
        <v>5</v>
      </c>
      <c r="AC70" s="3"/>
      <c r="AD70" s="3">
        <v>5</v>
      </c>
      <c r="AE70" s="3"/>
      <c r="AF70" s="3">
        <v>7</v>
      </c>
      <c r="AG70" s="3"/>
      <c r="AH70" s="3">
        <f>AF70*AF$5+AD70*AD$5+AB70*AB$5+Z70*Z$5+X70*X$5+V70*V$5+T70*T$5</f>
        <v>129</v>
      </c>
      <c r="AI70" s="171">
        <f>AH70/AH$5</f>
        <v>5.16</v>
      </c>
      <c r="AJ70" s="146">
        <f>(AH70+R70)/AJ$5</f>
        <v>4.745098039215686</v>
      </c>
      <c r="AK70" s="189" t="s">
        <v>1302</v>
      </c>
      <c r="AL70" s="189" t="s">
        <v>1298</v>
      </c>
      <c r="AM70" s="223">
        <v>2</v>
      </c>
      <c r="AN70" s="223"/>
      <c r="AO70" s="223">
        <v>2</v>
      </c>
      <c r="AP70" s="223"/>
      <c r="AQ70" s="223"/>
      <c r="AR70" s="223"/>
      <c r="AS70" s="223">
        <v>2</v>
      </c>
      <c r="AT70" s="223"/>
      <c r="AU70" s="223"/>
      <c r="AV70" s="223"/>
      <c r="AW70" s="223">
        <v>1</v>
      </c>
      <c r="AX70" s="223"/>
      <c r="AY70" s="223"/>
      <c r="AZ70" s="223"/>
      <c r="BA70" s="223"/>
      <c r="BB70" s="223" t="s">
        <v>1229</v>
      </c>
      <c r="BC70" s="223">
        <f>BA70*BA$5+AY70*AY$5+AW70*AW$5+AU70*AU$5+AS70*AS$5+AQ70*AQ$5+AO70*AO$5+AM70*AM$5</f>
        <v>27</v>
      </c>
      <c r="BD70" s="225">
        <f>BC70/BC$5</f>
        <v>0.9642857142857143</v>
      </c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>
        <f>BM70*BM$5+BK70*BK$5+BI70*BI$5+BG70*BG$5+BE70*BE$5</f>
        <v>0</v>
      </c>
      <c r="BP70" s="225">
        <f>BO70/BP$5</f>
        <v>0</v>
      </c>
      <c r="BQ70" s="189"/>
      <c r="BR70" s="189"/>
      <c r="BS70" s="189"/>
      <c r="BT70" s="223"/>
      <c r="BU70" s="189"/>
      <c r="BV70" s="223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73"/>
      <c r="CT70" s="189"/>
      <c r="CU70" s="173"/>
      <c r="CV70" s="173"/>
      <c r="CW70" s="189"/>
      <c r="CX70" s="189"/>
      <c r="CY70" s="189"/>
      <c r="CZ70" s="189"/>
      <c r="DA70" s="173"/>
      <c r="DB70" s="189"/>
      <c r="DC70" s="173"/>
      <c r="DD70" s="189"/>
      <c r="DE70" s="189"/>
      <c r="DF70" s="173"/>
      <c r="DG70" s="189"/>
      <c r="DH70" s="3"/>
    </row>
    <row r="71" ht="15.75">
      <c r="D71" s="53"/>
    </row>
    <row r="72" spans="1:112" ht="15.75">
      <c r="A72" s="2"/>
      <c r="B72" s="19"/>
      <c r="C72" s="39"/>
      <c r="D72" s="163"/>
      <c r="E72" s="2"/>
      <c r="F72" s="19"/>
      <c r="G72" s="1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136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236"/>
      <c r="BQ72" s="3"/>
      <c r="BR72" s="3"/>
      <c r="BS72" s="3"/>
      <c r="BT72" s="218"/>
      <c r="BU72" s="3"/>
      <c r="BV72" s="218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</row>
  </sheetData>
  <mergeCells count="16">
    <mergeCell ref="AM2:BO2"/>
    <mergeCell ref="AY3:AZ4"/>
    <mergeCell ref="BA3:BB4"/>
    <mergeCell ref="AQ3:AR4"/>
    <mergeCell ref="AS3:AT4"/>
    <mergeCell ref="AU3:AV4"/>
    <mergeCell ref="AW3:AX4"/>
    <mergeCell ref="AM3:AN4"/>
    <mergeCell ref="AO3:AP4"/>
    <mergeCell ref="A1:G1"/>
    <mergeCell ref="A2:G2"/>
    <mergeCell ref="A3:A5"/>
    <mergeCell ref="B3:C5"/>
    <mergeCell ref="D3:D5"/>
    <mergeCell ref="E3:E5"/>
    <mergeCell ref="F3:G5"/>
  </mergeCells>
  <conditionalFormatting sqref="DG66:DG67 DG69:DG70 DG6:DG58 AM61:AM63 AO61:AO63 AQ61:AQ63 AS61:AS63 AU61:AU63 AW61:AW63 BA61:BA63 BD61:BD63 BD53:BD56 BE53:BE58 BD69:BE70 BD66:BE67 AM66:AM67 AO66:AO67 AQ66:AQ67 AS66:AS67 AU66:AU67 AW66:AW67 BA66:BA67 BG66:BG67 BI66:BI67 BK66:BK67 BM66:BM67 BP66:BP67 BV66:BV67 CP66:CP67 CR66:CR67 AM69:AM70 AO69:AO70 AQ69:AQ70 AS69:AS70 AU69:AU70 AW69:AW70 BA69:BA70 BG69:BG70 BI69:BI70 BK69:BK70 BM69:BM70 BV69:BV70 CP69:CP70 CR69:CR70 BP69:BP70 BD6:BE52 AM6:AM56 AO6:AO56 AQ6:AQ56 AS6:AS56 AU6:AU56 AW6:AW56 BA6:BA56 BG6:BG58 BI6:BI58 BK6:BK58 BM6:BM58 CP6:CP58 H6:H58 J6:J58 L6:L58 N6:N58 P6:P58 S6:T58 V6:V58 X6:X58 Z6:Z58 AB6:AB58 AD6:AD58 AF6:AF58 AI6:AJ58 CN6:CN58 CB6:CB58 BX6:BX58 CH6:CH58 BZ6:BZ58 BV6:BV58 CJ6:CJ58 CL6:CL58 BP6:BT58 CE6:CF58 CT66:CT67 CT69:CT70 CT6:CT58 DD6:DE58 DB66:DB67 DB69:DB70 DB6:DB58 DD66:DE67 DD69:DE70 CR6:CR58 CW66:CZ67 CW69:CZ70 CW6:CZ58">
    <cfRule type="cellIs" priority="1" dxfId="0" operator="lessThan" stopIfTrue="1">
      <formula>5</formula>
    </cfRule>
  </conditionalFormatting>
  <printOptions/>
  <pageMargins left="0.24" right="0.17" top="0.23" bottom="0.21" header="0.25" footer="0.2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K72"/>
  <sheetViews>
    <sheetView tabSelected="1" zoomScale="120" zoomScaleNormal="120" workbookViewId="0" topLeftCell="A1">
      <pane xSplit="7" ySplit="5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H23" sqref="H23"/>
    </sheetView>
  </sheetViews>
  <sheetFormatPr defaultColWidth="9.140625" defaultRowHeight="12.75"/>
  <cols>
    <col min="1" max="1" width="5.8515625" style="26" customWidth="1"/>
    <col min="2" max="2" width="17.57421875" style="52" customWidth="1"/>
    <col min="3" max="3" width="7.7109375" style="52" customWidth="1"/>
    <col min="4" max="4" width="11.7109375" style="26" customWidth="1"/>
    <col min="5" max="5" width="6.00390625" style="26" hidden="1" customWidth="1"/>
    <col min="6" max="6" width="12.421875" style="52" hidden="1" customWidth="1"/>
    <col min="7" max="7" width="16.421875" style="50" hidden="1" customWidth="1"/>
    <col min="8" max="8" width="5.8515625" style="50" customWidth="1"/>
    <col min="9" max="18" width="3.28125" style="52" customWidth="1"/>
    <col min="19" max="20" width="5.57421875" style="52" customWidth="1"/>
    <col min="21" max="34" width="3.140625" style="52" customWidth="1"/>
    <col min="35" max="35" width="4.421875" style="52" customWidth="1"/>
    <col min="36" max="36" width="6.00390625" style="52" customWidth="1"/>
    <col min="37" max="37" width="5.57421875" style="133" customWidth="1"/>
    <col min="38" max="38" width="7.7109375" style="133" customWidth="1"/>
    <col min="39" max="39" width="10.00390625" style="133" customWidth="1"/>
    <col min="40" max="55" width="4.421875" style="133" customWidth="1"/>
    <col min="56" max="56" width="6.28125" style="133" customWidth="1"/>
    <col min="57" max="57" width="6.140625" style="133" customWidth="1"/>
    <col min="58" max="67" width="4.421875" style="133" customWidth="1"/>
    <col min="68" max="68" width="5.140625" style="133" customWidth="1"/>
    <col min="69" max="69" width="5.57421875" style="133" customWidth="1"/>
    <col min="70" max="70" width="5.28125" style="133" customWidth="1"/>
    <col min="71" max="71" width="4.421875" style="133" customWidth="1"/>
    <col min="72" max="72" width="7.421875" style="133" customWidth="1"/>
    <col min="73" max="80" width="4.421875" style="133" customWidth="1"/>
    <col min="81" max="81" width="5.57421875" style="133" customWidth="1"/>
    <col min="82" max="83" width="4.421875" style="133" customWidth="1"/>
    <col min="84" max="84" width="5.28125" style="133" customWidth="1"/>
    <col min="85" max="100" width="4.421875" style="133" customWidth="1"/>
    <col min="101" max="102" width="5.57421875" style="133" customWidth="1"/>
    <col min="103" max="103" width="5.00390625" style="133" customWidth="1"/>
    <col min="104" max="104" width="5.8515625" style="133" customWidth="1"/>
    <col min="105" max="105" width="4.421875" style="133" customWidth="1"/>
    <col min="106" max="106" width="5.57421875" style="133" customWidth="1"/>
    <col min="107" max="107" width="4.421875" style="133" customWidth="1"/>
    <col min="108" max="108" width="5.57421875" style="133" customWidth="1"/>
    <col min="109" max="109" width="5.7109375" style="133" customWidth="1"/>
    <col min="110" max="111" width="4.421875" style="133" customWidth="1"/>
    <col min="112" max="113" width="3.8515625" style="133" customWidth="1"/>
    <col min="114" max="114" width="4.421875" style="133" customWidth="1"/>
    <col min="115" max="123" width="4.421875" style="52" customWidth="1"/>
    <col min="124" max="16384" width="9.140625" style="52" customWidth="1"/>
  </cols>
  <sheetData>
    <row r="1" spans="1:4" ht="17.25">
      <c r="A1" s="456" t="s">
        <v>1240</v>
      </c>
      <c r="B1" s="456"/>
      <c r="C1" s="456"/>
      <c r="D1" s="456"/>
    </row>
    <row r="2" spans="1:57" ht="17.25">
      <c r="A2" s="456" t="s">
        <v>1373</v>
      </c>
      <c r="B2" s="456"/>
      <c r="C2" s="456"/>
      <c r="D2" s="456"/>
      <c r="E2" s="456"/>
      <c r="F2" s="456"/>
      <c r="G2" s="456"/>
      <c r="H2" s="27"/>
      <c r="I2" s="450" t="s">
        <v>1372</v>
      </c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N2" s="456" t="s">
        <v>1327</v>
      </c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</row>
    <row r="3" spans="1:115" ht="15.75" customHeight="1">
      <c r="A3" s="473" t="s">
        <v>126</v>
      </c>
      <c r="B3" s="473" t="s">
        <v>127</v>
      </c>
      <c r="C3" s="473"/>
      <c r="D3" s="473" t="s">
        <v>854</v>
      </c>
      <c r="E3" s="473" t="s">
        <v>168</v>
      </c>
      <c r="F3" s="473" t="s">
        <v>129</v>
      </c>
      <c r="G3" s="473"/>
      <c r="H3" s="138" t="s">
        <v>1230</v>
      </c>
      <c r="I3" s="124" t="s">
        <v>1224</v>
      </c>
      <c r="J3" s="125"/>
      <c r="K3" s="126" t="s">
        <v>1227</v>
      </c>
      <c r="L3" s="125"/>
      <c r="M3" s="126" t="s">
        <v>1228</v>
      </c>
      <c r="N3" s="125"/>
      <c r="O3" s="126" t="s">
        <v>1218</v>
      </c>
      <c r="P3" s="125"/>
      <c r="Q3" s="126" t="s">
        <v>1237</v>
      </c>
      <c r="R3" s="125"/>
      <c r="S3" s="127" t="s">
        <v>1232</v>
      </c>
      <c r="T3" s="127" t="s">
        <v>1234</v>
      </c>
      <c r="U3" s="124" t="s">
        <v>1218</v>
      </c>
      <c r="V3" s="125"/>
      <c r="W3" s="126" t="s">
        <v>1265</v>
      </c>
      <c r="X3" s="125"/>
      <c r="Y3" s="126" t="s">
        <v>1268</v>
      </c>
      <c r="Z3" s="125"/>
      <c r="AA3" s="126" t="s">
        <v>1270</v>
      </c>
      <c r="AB3" s="125"/>
      <c r="AC3" s="126" t="s">
        <v>1262</v>
      </c>
      <c r="AD3" s="125"/>
      <c r="AE3" s="126" t="s">
        <v>1267</v>
      </c>
      <c r="AF3" s="125"/>
      <c r="AG3" s="126" t="s">
        <v>1236</v>
      </c>
      <c r="AH3" s="125"/>
      <c r="AI3" s="126" t="s">
        <v>1279</v>
      </c>
      <c r="AJ3" s="126" t="s">
        <v>1234</v>
      </c>
      <c r="AK3" s="127" t="s">
        <v>1234</v>
      </c>
      <c r="AL3" s="226" t="s">
        <v>1293</v>
      </c>
      <c r="AM3" s="227" t="s">
        <v>1294</v>
      </c>
      <c r="AN3" s="445" t="s">
        <v>1317</v>
      </c>
      <c r="AO3" s="446"/>
      <c r="AP3" s="451" t="s">
        <v>1311</v>
      </c>
      <c r="AQ3" s="452"/>
      <c r="AR3" s="451" t="s">
        <v>1333</v>
      </c>
      <c r="AS3" s="452"/>
      <c r="AT3" s="451" t="s">
        <v>1313</v>
      </c>
      <c r="AU3" s="452"/>
      <c r="AV3" s="451" t="s">
        <v>1314</v>
      </c>
      <c r="AW3" s="452"/>
      <c r="AX3" s="451" t="s">
        <v>1315</v>
      </c>
      <c r="AY3" s="452"/>
      <c r="AZ3" s="451" t="s">
        <v>1236</v>
      </c>
      <c r="BA3" s="452"/>
      <c r="BB3" s="451" t="s">
        <v>1316</v>
      </c>
      <c r="BC3" s="452"/>
      <c r="BD3" s="228" t="s">
        <v>1279</v>
      </c>
      <c r="BE3" s="229" t="s">
        <v>1234</v>
      </c>
      <c r="BF3" s="312" t="s">
        <v>1326</v>
      </c>
      <c r="BG3" s="186"/>
      <c r="BH3" s="312" t="s">
        <v>1334</v>
      </c>
      <c r="BI3" s="186"/>
      <c r="BJ3" s="312" t="s">
        <v>1335</v>
      </c>
      <c r="BK3" s="186"/>
      <c r="BL3" s="312" t="s">
        <v>1336</v>
      </c>
      <c r="BM3" s="186"/>
      <c r="BN3" s="312" t="s">
        <v>1338</v>
      </c>
      <c r="BO3" s="186"/>
      <c r="BP3" s="186" t="s">
        <v>1279</v>
      </c>
      <c r="BQ3" s="186" t="s">
        <v>1234</v>
      </c>
      <c r="BR3" s="186" t="s">
        <v>1234</v>
      </c>
      <c r="BS3" s="317" t="s">
        <v>1361</v>
      </c>
      <c r="BT3" s="317" t="s">
        <v>1363</v>
      </c>
      <c r="BU3" s="312" t="s">
        <v>1395</v>
      </c>
      <c r="BV3" s="312"/>
      <c r="BW3" s="312" t="s">
        <v>1383</v>
      </c>
      <c r="BX3" s="186"/>
      <c r="BY3" s="186" t="s">
        <v>1336</v>
      </c>
      <c r="BZ3" s="186"/>
      <c r="CA3" s="186" t="s">
        <v>1336</v>
      </c>
      <c r="CB3" s="186"/>
      <c r="CC3" s="186" t="s">
        <v>1387</v>
      </c>
      <c r="CD3" s="186"/>
      <c r="CE3" s="186" t="s">
        <v>1279</v>
      </c>
      <c r="CF3" s="395" t="s">
        <v>1234</v>
      </c>
      <c r="CG3" s="312" t="s">
        <v>1336</v>
      </c>
      <c r="CH3" s="312"/>
      <c r="CI3" s="312" t="s">
        <v>1336</v>
      </c>
      <c r="CJ3" s="312"/>
      <c r="CK3" s="312" t="s">
        <v>1391</v>
      </c>
      <c r="CL3" s="312"/>
      <c r="CM3" s="312" t="s">
        <v>1393</v>
      </c>
      <c r="CN3" s="373"/>
      <c r="CO3" s="374" t="s">
        <v>1394</v>
      </c>
      <c r="CP3" s="424"/>
      <c r="CQ3" s="426" t="s">
        <v>1415</v>
      </c>
      <c r="CR3" s="195"/>
      <c r="CS3" s="113" t="s">
        <v>1418</v>
      </c>
      <c r="CT3" s="113"/>
      <c r="CU3" s="113" t="s">
        <v>1417</v>
      </c>
      <c r="CV3" s="113"/>
      <c r="CW3" s="113" t="s">
        <v>1279</v>
      </c>
      <c r="CX3" s="113" t="s">
        <v>1234</v>
      </c>
      <c r="CY3" s="433" t="s">
        <v>1234</v>
      </c>
      <c r="CZ3" s="433" t="s">
        <v>1234</v>
      </c>
      <c r="DA3" s="433" t="s">
        <v>1424</v>
      </c>
      <c r="DB3" s="433"/>
      <c r="DC3" s="433" t="s">
        <v>1425</v>
      </c>
      <c r="DD3" s="433"/>
      <c r="DE3" s="433" t="s">
        <v>1426</v>
      </c>
      <c r="DF3" s="434" t="s">
        <v>1435</v>
      </c>
      <c r="DG3" s="434" t="s">
        <v>1433</v>
      </c>
      <c r="DH3" s="435"/>
      <c r="DI3" s="35"/>
      <c r="DJ3" s="35"/>
      <c r="DK3" s="127"/>
    </row>
    <row r="4" spans="1:115" ht="15" customHeight="1">
      <c r="A4" s="474"/>
      <c r="B4" s="474"/>
      <c r="C4" s="474"/>
      <c r="D4" s="474"/>
      <c r="E4" s="474"/>
      <c r="F4" s="474"/>
      <c r="G4" s="474"/>
      <c r="H4" s="139"/>
      <c r="I4" s="128" t="s">
        <v>1225</v>
      </c>
      <c r="J4" s="129"/>
      <c r="K4" s="130"/>
      <c r="L4" s="129"/>
      <c r="M4" s="130"/>
      <c r="N4" s="129"/>
      <c r="O4" s="130" t="s">
        <v>1222</v>
      </c>
      <c r="P4" s="129"/>
      <c r="Q4" s="130"/>
      <c r="R4" s="129"/>
      <c r="S4" s="131" t="s">
        <v>1233</v>
      </c>
      <c r="T4" s="131" t="s">
        <v>1235</v>
      </c>
      <c r="U4" s="128" t="s">
        <v>1261</v>
      </c>
      <c r="V4" s="129"/>
      <c r="W4" s="130" t="s">
        <v>1260</v>
      </c>
      <c r="X4" s="129"/>
      <c r="Y4" s="130"/>
      <c r="Z4" s="129"/>
      <c r="AA4" s="130" t="s">
        <v>1269</v>
      </c>
      <c r="AB4" s="129"/>
      <c r="AC4" s="130"/>
      <c r="AD4" s="129"/>
      <c r="AE4" s="130"/>
      <c r="AF4" s="129"/>
      <c r="AG4" s="130"/>
      <c r="AH4" s="129"/>
      <c r="AI4" s="130" t="s">
        <v>1233</v>
      </c>
      <c r="AJ4" s="130" t="s">
        <v>1280</v>
      </c>
      <c r="AK4" s="131" t="s">
        <v>1359</v>
      </c>
      <c r="AL4" s="231" t="s">
        <v>1295</v>
      </c>
      <c r="AM4" s="231" t="s">
        <v>1296</v>
      </c>
      <c r="AN4" s="447"/>
      <c r="AO4" s="482"/>
      <c r="AP4" s="453"/>
      <c r="AQ4" s="444"/>
      <c r="AR4" s="453" t="s">
        <v>1332</v>
      </c>
      <c r="AS4" s="444"/>
      <c r="AT4" s="453"/>
      <c r="AU4" s="444"/>
      <c r="AV4" s="453"/>
      <c r="AW4" s="444"/>
      <c r="AX4" s="453"/>
      <c r="AY4" s="444"/>
      <c r="AZ4" s="453"/>
      <c r="BA4" s="444"/>
      <c r="BB4" s="453"/>
      <c r="BC4" s="444"/>
      <c r="BD4" s="232" t="s">
        <v>1233</v>
      </c>
      <c r="BE4" s="233" t="s">
        <v>1318</v>
      </c>
      <c r="BF4" s="313"/>
      <c r="BG4" s="196"/>
      <c r="BH4" s="313"/>
      <c r="BI4" s="196"/>
      <c r="BJ4" s="313"/>
      <c r="BK4" s="196"/>
      <c r="BL4" s="314" t="s">
        <v>1337</v>
      </c>
      <c r="BM4" s="196"/>
      <c r="BN4" s="314" t="s">
        <v>1339</v>
      </c>
      <c r="BO4" s="196"/>
      <c r="BP4" s="187" t="s">
        <v>1233</v>
      </c>
      <c r="BQ4" s="187" t="s">
        <v>1340</v>
      </c>
      <c r="BR4" s="187" t="s">
        <v>1359</v>
      </c>
      <c r="BS4" s="120" t="s">
        <v>1362</v>
      </c>
      <c r="BT4" s="120" t="s">
        <v>1364</v>
      </c>
      <c r="BU4" s="376" t="s">
        <v>1382</v>
      </c>
      <c r="BV4" s="376"/>
      <c r="BW4" s="376" t="s">
        <v>1384</v>
      </c>
      <c r="BX4" s="187"/>
      <c r="BY4" s="187" t="s">
        <v>1385</v>
      </c>
      <c r="BZ4" s="187"/>
      <c r="CA4" s="187" t="s">
        <v>1386</v>
      </c>
      <c r="CB4" s="187"/>
      <c r="CC4" s="187" t="s">
        <v>1388</v>
      </c>
      <c r="CD4" s="187"/>
      <c r="CE4" s="187" t="s">
        <v>1233</v>
      </c>
      <c r="CF4" s="399" t="s">
        <v>1402</v>
      </c>
      <c r="CG4" s="376" t="s">
        <v>1389</v>
      </c>
      <c r="CH4" s="376"/>
      <c r="CI4" s="376" t="s">
        <v>1390</v>
      </c>
      <c r="CJ4" s="376"/>
      <c r="CK4" s="376" t="s">
        <v>1392</v>
      </c>
      <c r="CL4" s="376"/>
      <c r="CM4" s="376" t="s">
        <v>1316</v>
      </c>
      <c r="CN4" s="377"/>
      <c r="CO4" s="378" t="s">
        <v>1384</v>
      </c>
      <c r="CP4" s="425"/>
      <c r="CQ4" s="427" t="s">
        <v>1416</v>
      </c>
      <c r="CR4" s="196"/>
      <c r="CS4" s="116" t="s">
        <v>1419</v>
      </c>
      <c r="CT4" s="116"/>
      <c r="CU4" s="116"/>
      <c r="CV4" s="116"/>
      <c r="CW4" s="116" t="s">
        <v>1233</v>
      </c>
      <c r="CX4" s="116" t="s">
        <v>1420</v>
      </c>
      <c r="CY4" s="436" t="s">
        <v>1428</v>
      </c>
      <c r="CZ4" s="436" t="s">
        <v>1429</v>
      </c>
      <c r="DA4" s="436" t="s">
        <v>1430</v>
      </c>
      <c r="DB4" s="436"/>
      <c r="DC4" s="436" t="s">
        <v>1430</v>
      </c>
      <c r="DD4" s="436"/>
      <c r="DE4" s="436" t="s">
        <v>1431</v>
      </c>
      <c r="DF4" s="437" t="s">
        <v>1432</v>
      </c>
      <c r="DG4" s="437" t="s">
        <v>1434</v>
      </c>
      <c r="DH4" s="438"/>
      <c r="DI4" s="230"/>
      <c r="DJ4" s="230"/>
      <c r="DK4" s="131"/>
    </row>
    <row r="5" spans="1:115" ht="15.75">
      <c r="A5" s="475"/>
      <c r="B5" s="475"/>
      <c r="C5" s="475"/>
      <c r="D5" s="475"/>
      <c r="E5" s="475"/>
      <c r="F5" s="475"/>
      <c r="G5" s="475"/>
      <c r="H5" s="140"/>
      <c r="I5" s="128">
        <v>5</v>
      </c>
      <c r="J5" s="129"/>
      <c r="K5" s="130">
        <v>7</v>
      </c>
      <c r="L5" s="129"/>
      <c r="M5" s="130">
        <v>5</v>
      </c>
      <c r="N5" s="129"/>
      <c r="O5" s="130">
        <v>4</v>
      </c>
      <c r="P5" s="129"/>
      <c r="Q5" s="130">
        <v>5</v>
      </c>
      <c r="R5" s="129"/>
      <c r="S5" s="131">
        <f>SUM(I5:R5)</f>
        <v>26</v>
      </c>
      <c r="T5" s="131"/>
      <c r="U5" s="128">
        <v>3</v>
      </c>
      <c r="V5" s="129"/>
      <c r="W5" s="130">
        <v>4</v>
      </c>
      <c r="X5" s="129"/>
      <c r="Y5" s="130">
        <v>3</v>
      </c>
      <c r="Z5" s="129"/>
      <c r="AA5" s="130">
        <v>4</v>
      </c>
      <c r="AB5" s="129"/>
      <c r="AC5" s="130">
        <v>3</v>
      </c>
      <c r="AD5" s="129"/>
      <c r="AE5" s="130">
        <v>5</v>
      </c>
      <c r="AF5" s="129"/>
      <c r="AG5" s="130">
        <v>3</v>
      </c>
      <c r="AH5" s="129"/>
      <c r="AI5" s="130">
        <f>SUM(U5:AH5)</f>
        <v>25</v>
      </c>
      <c r="AJ5" s="130"/>
      <c r="AK5" s="230">
        <f>AI5+S5</f>
        <v>51</v>
      </c>
      <c r="AL5" s="230"/>
      <c r="AM5" s="230"/>
      <c r="AN5" s="135">
        <v>5</v>
      </c>
      <c r="AO5" s="135"/>
      <c r="AP5" s="135">
        <v>3</v>
      </c>
      <c r="AQ5" s="135"/>
      <c r="AR5" s="135">
        <v>3</v>
      </c>
      <c r="AS5" s="135"/>
      <c r="AT5" s="135">
        <v>4</v>
      </c>
      <c r="AU5" s="135"/>
      <c r="AV5" s="135">
        <v>3</v>
      </c>
      <c r="AW5" s="135"/>
      <c r="AX5" s="135">
        <v>3</v>
      </c>
      <c r="AY5" s="135"/>
      <c r="AZ5" s="135">
        <v>3</v>
      </c>
      <c r="BA5" s="135"/>
      <c r="BB5" s="135">
        <v>4</v>
      </c>
      <c r="BC5" s="135"/>
      <c r="BD5" s="135">
        <f>SUM(AN5:BC5)</f>
        <v>28</v>
      </c>
      <c r="BE5" s="135"/>
      <c r="BF5" s="117">
        <v>3</v>
      </c>
      <c r="BG5" s="117"/>
      <c r="BH5" s="117">
        <v>4</v>
      </c>
      <c r="BI5" s="117"/>
      <c r="BJ5" s="117">
        <v>4</v>
      </c>
      <c r="BK5" s="117"/>
      <c r="BL5" s="117">
        <v>6</v>
      </c>
      <c r="BM5" s="117"/>
      <c r="BN5" s="117">
        <v>5</v>
      </c>
      <c r="BO5" s="117"/>
      <c r="BP5" s="117"/>
      <c r="BQ5" s="117">
        <f>SUM(BF5:BP5)</f>
        <v>22</v>
      </c>
      <c r="BR5" s="117">
        <f>BQ5+BD5</f>
        <v>50</v>
      </c>
      <c r="BS5" s="135"/>
      <c r="BT5" s="135"/>
      <c r="BU5" s="394">
        <v>6</v>
      </c>
      <c r="BV5" s="394"/>
      <c r="BW5" s="394">
        <v>3</v>
      </c>
      <c r="BX5" s="135"/>
      <c r="BY5" s="135">
        <v>5</v>
      </c>
      <c r="BZ5" s="135"/>
      <c r="CA5" s="135">
        <v>3</v>
      </c>
      <c r="CB5" s="135"/>
      <c r="CC5" s="135">
        <v>4</v>
      </c>
      <c r="CD5" s="135"/>
      <c r="CE5" s="135">
        <f>SUM(BU5:CD5)</f>
        <v>21</v>
      </c>
      <c r="CF5" s="135"/>
      <c r="CG5" s="135">
        <v>4</v>
      </c>
      <c r="CH5" s="135"/>
      <c r="CI5" s="135">
        <v>3</v>
      </c>
      <c r="CJ5" s="135"/>
      <c r="CK5" s="135">
        <v>4</v>
      </c>
      <c r="CL5" s="135"/>
      <c r="CM5" s="135">
        <v>5</v>
      </c>
      <c r="CN5" s="135"/>
      <c r="CO5" s="135">
        <v>3</v>
      </c>
      <c r="CP5" s="135"/>
      <c r="CQ5" s="431">
        <v>5</v>
      </c>
      <c r="CR5" s="431"/>
      <c r="CS5" s="431">
        <v>1</v>
      </c>
      <c r="CT5" s="431"/>
      <c r="CU5" s="431"/>
      <c r="CV5" s="431"/>
      <c r="CW5" s="431">
        <f>SUM(CG5:CV5)</f>
        <v>25</v>
      </c>
      <c r="CX5" s="431"/>
      <c r="CY5" s="431">
        <f>CW5+CE5</f>
        <v>46</v>
      </c>
      <c r="CZ5" s="431">
        <f>CY5+BR5+AK5</f>
        <v>147</v>
      </c>
      <c r="DA5" s="431"/>
      <c r="DB5" s="431"/>
      <c r="DC5" s="431"/>
      <c r="DD5" s="431"/>
      <c r="DE5" s="431"/>
      <c r="DF5" s="431"/>
      <c r="DG5" s="431"/>
      <c r="DH5" s="431"/>
      <c r="DI5" s="431"/>
      <c r="DJ5" s="431"/>
      <c r="DK5" s="147"/>
    </row>
    <row r="6" spans="1:115" ht="16.5">
      <c r="A6" s="7">
        <v>1</v>
      </c>
      <c r="B6" s="17" t="s">
        <v>716</v>
      </c>
      <c r="C6" s="407" t="s">
        <v>941</v>
      </c>
      <c r="D6" s="28">
        <v>33618</v>
      </c>
      <c r="E6" s="7" t="s">
        <v>529</v>
      </c>
      <c r="F6" s="17" t="s">
        <v>544</v>
      </c>
      <c r="G6" s="338" t="s">
        <v>67</v>
      </c>
      <c r="H6" s="338"/>
      <c r="I6" s="210">
        <v>7</v>
      </c>
      <c r="J6" s="210"/>
      <c r="K6" s="210">
        <v>6</v>
      </c>
      <c r="L6" s="210"/>
      <c r="M6" s="210">
        <v>8</v>
      </c>
      <c r="N6" s="210"/>
      <c r="O6" s="210">
        <v>6</v>
      </c>
      <c r="P6" s="210"/>
      <c r="Q6" s="210">
        <v>8</v>
      </c>
      <c r="R6" s="210"/>
      <c r="S6" s="210">
        <f aca="true" t="shared" si="0" ref="S6:S37">Q6*Q$5+O6*O$5+M6*M$5+K6*K$5+I6*I$5</f>
        <v>181</v>
      </c>
      <c r="T6" s="167">
        <f aca="true" t="shared" si="1" ref="T6:T37">S6/S$5</f>
        <v>6.961538461538462</v>
      </c>
      <c r="U6" s="210">
        <v>9</v>
      </c>
      <c r="V6" s="210"/>
      <c r="W6" s="210">
        <v>7</v>
      </c>
      <c r="X6" s="210"/>
      <c r="Y6" s="210">
        <v>6</v>
      </c>
      <c r="Z6" s="210"/>
      <c r="AA6" s="210">
        <v>7</v>
      </c>
      <c r="AB6" s="210"/>
      <c r="AC6" s="210">
        <v>7</v>
      </c>
      <c r="AD6" s="210"/>
      <c r="AE6" s="210">
        <v>5</v>
      </c>
      <c r="AF6" s="210"/>
      <c r="AG6" s="210">
        <v>6</v>
      </c>
      <c r="AH6" s="210"/>
      <c r="AI6" s="210">
        <f aca="true" t="shared" si="2" ref="AI6:AI37">AG6*AG$5+AE6*AE$5+AC6*AC$5+AA6*AA$5+Y6*Y$5+W6*W$5+U6*U$5</f>
        <v>165</v>
      </c>
      <c r="AJ6" s="167">
        <f aca="true" t="shared" si="3" ref="AJ6:AJ37">AI6/AI$5</f>
        <v>6.6</v>
      </c>
      <c r="AK6" s="167">
        <f aca="true" t="shared" si="4" ref="AK6:AK37">(AI6+S6)/AK$5</f>
        <v>6.784313725490196</v>
      </c>
      <c r="AL6" s="191" t="s">
        <v>1299</v>
      </c>
      <c r="AM6" s="191" t="s">
        <v>1298</v>
      </c>
      <c r="AN6" s="211">
        <v>6</v>
      </c>
      <c r="AO6" s="211"/>
      <c r="AP6" s="211">
        <v>7</v>
      </c>
      <c r="AQ6" s="211"/>
      <c r="AR6" s="211">
        <v>7</v>
      </c>
      <c r="AS6" s="211">
        <v>3</v>
      </c>
      <c r="AT6" s="211">
        <v>7</v>
      </c>
      <c r="AU6" s="211"/>
      <c r="AV6" s="211">
        <v>7</v>
      </c>
      <c r="AW6" s="211"/>
      <c r="AX6" s="211">
        <v>7</v>
      </c>
      <c r="AY6" s="211"/>
      <c r="AZ6" s="211">
        <v>6</v>
      </c>
      <c r="BA6" s="211"/>
      <c r="BB6" s="211">
        <v>8</v>
      </c>
      <c r="BC6" s="211"/>
      <c r="BD6" s="211">
        <f aca="true" t="shared" si="5" ref="BD6:BD37">BB6*BB$5+AZ6*AZ$5+AX6*AX$5+AV6*AV$5+AT6*AT$5+AR6*AR$5+AP6*AP$5+AN6*AN$5</f>
        <v>192</v>
      </c>
      <c r="BE6" s="237">
        <f aca="true" t="shared" si="6" ref="BE6:BE37">BD6/BD$5</f>
        <v>6.857142857142857</v>
      </c>
      <c r="BF6" s="211">
        <v>7</v>
      </c>
      <c r="BG6" s="211"/>
      <c r="BH6" s="211">
        <v>7</v>
      </c>
      <c r="BI6" s="211"/>
      <c r="BJ6" s="211">
        <v>6</v>
      </c>
      <c r="BK6" s="211"/>
      <c r="BL6" s="211">
        <v>8</v>
      </c>
      <c r="BM6" s="211"/>
      <c r="BN6" s="211">
        <v>7</v>
      </c>
      <c r="BO6" s="211"/>
      <c r="BP6" s="211">
        <f aca="true" t="shared" si="7" ref="BP6:BP37">BN6*BN$5+BL6*BL$5+BJ6*BJ$5+BH6*BH$5+BF6*BF$5</f>
        <v>156</v>
      </c>
      <c r="BQ6" s="237">
        <f aca="true" t="shared" si="8" ref="BQ6:BQ37">BP6/BQ$5</f>
        <v>7.090909090909091</v>
      </c>
      <c r="BR6" s="237">
        <f aca="true" t="shared" si="9" ref="BR6:BR37">(BP6+BD6)/BR$5</f>
        <v>6.96</v>
      </c>
      <c r="BS6" s="191" t="s">
        <v>1299</v>
      </c>
      <c r="BT6" s="191" t="s">
        <v>1298</v>
      </c>
      <c r="BU6" s="211">
        <v>7</v>
      </c>
      <c r="BV6" s="211"/>
      <c r="BW6" s="211">
        <v>7</v>
      </c>
      <c r="BX6" s="211"/>
      <c r="BY6" s="211">
        <v>7</v>
      </c>
      <c r="BZ6" s="211"/>
      <c r="CA6" s="211">
        <v>7</v>
      </c>
      <c r="CB6" s="211"/>
      <c r="CC6" s="211">
        <v>9</v>
      </c>
      <c r="CD6" s="211"/>
      <c r="CE6" s="211">
        <f aca="true" t="shared" si="10" ref="CE6:CE37">CC6*CC$5+CA6*CA$5+BY6*BY$5+BW6*BW$5+BU6*BU$5</f>
        <v>155</v>
      </c>
      <c r="CF6" s="191">
        <f aca="true" t="shared" si="11" ref="CF6:CF37">CE6/CE$5</f>
        <v>7.380952380952381</v>
      </c>
      <c r="CG6" s="211">
        <v>7</v>
      </c>
      <c r="CH6" s="211">
        <v>1</v>
      </c>
      <c r="CI6" s="211">
        <v>9</v>
      </c>
      <c r="CJ6" s="211"/>
      <c r="CK6" s="211">
        <v>7</v>
      </c>
      <c r="CL6" s="211"/>
      <c r="CM6" s="211">
        <v>7</v>
      </c>
      <c r="CN6" s="211"/>
      <c r="CO6" s="211">
        <v>9</v>
      </c>
      <c r="CP6" s="211"/>
      <c r="CQ6" s="211">
        <v>8</v>
      </c>
      <c r="CR6" s="211"/>
      <c r="CS6" s="211">
        <v>8</v>
      </c>
      <c r="CT6" s="211"/>
      <c r="CU6" s="211"/>
      <c r="CV6" s="211"/>
      <c r="CW6" s="211">
        <f>CU6*CU$5+CS6*CS$5+CQ6*CQ$5+CO6*CO$5+CM6*CM$5+CK6*CK$5+CI6*CI$5+CG6*CG$5</f>
        <v>193</v>
      </c>
      <c r="CX6" s="237">
        <f>CW6/CW$5</f>
        <v>7.72</v>
      </c>
      <c r="CY6" s="237">
        <f>(CW6+CE6)/CY$5</f>
        <v>7.565217391304348</v>
      </c>
      <c r="CZ6" s="237">
        <f>(CW6+CE6+BP6+BD6+AI6+S6)/CZ$5</f>
        <v>7.08843537414966</v>
      </c>
      <c r="DA6" s="191"/>
      <c r="DB6" s="215"/>
      <c r="DC6" s="191"/>
      <c r="DD6" s="215"/>
      <c r="DE6" s="191"/>
      <c r="DF6" s="191"/>
      <c r="DG6" s="191"/>
      <c r="DH6" s="215"/>
      <c r="DI6" s="215"/>
      <c r="DJ6" s="191"/>
      <c r="DK6" s="8"/>
    </row>
    <row r="7" spans="1:115" ht="15.75">
      <c r="A7" s="2">
        <v>2</v>
      </c>
      <c r="B7" s="19" t="s">
        <v>849</v>
      </c>
      <c r="C7" s="39" t="s">
        <v>170</v>
      </c>
      <c r="D7" s="29">
        <v>33679</v>
      </c>
      <c r="E7" s="2" t="s">
        <v>529</v>
      </c>
      <c r="F7" s="19" t="s">
        <v>275</v>
      </c>
      <c r="G7" s="339" t="s">
        <v>177</v>
      </c>
      <c r="H7" s="339"/>
      <c r="I7" s="136">
        <v>5</v>
      </c>
      <c r="J7" s="136"/>
      <c r="K7" s="136">
        <v>6</v>
      </c>
      <c r="L7" s="136"/>
      <c r="M7" s="136">
        <v>5</v>
      </c>
      <c r="N7" s="136">
        <v>4</v>
      </c>
      <c r="O7" s="136">
        <v>5</v>
      </c>
      <c r="P7" s="136">
        <v>4</v>
      </c>
      <c r="Q7" s="136">
        <v>6</v>
      </c>
      <c r="R7" s="136"/>
      <c r="S7" s="136">
        <f t="shared" si="0"/>
        <v>142</v>
      </c>
      <c r="T7" s="171">
        <f t="shared" si="1"/>
        <v>5.461538461538462</v>
      </c>
      <c r="U7" s="136">
        <v>7</v>
      </c>
      <c r="V7" s="136"/>
      <c r="W7" s="136">
        <v>5</v>
      </c>
      <c r="X7" s="136"/>
      <c r="Y7" s="136">
        <v>6</v>
      </c>
      <c r="Z7" s="136"/>
      <c r="AA7" s="136">
        <v>6</v>
      </c>
      <c r="AB7" s="136"/>
      <c r="AC7" s="136">
        <v>8</v>
      </c>
      <c r="AD7" s="136"/>
      <c r="AE7" s="136">
        <v>7</v>
      </c>
      <c r="AF7" s="136"/>
      <c r="AG7" s="136">
        <v>7</v>
      </c>
      <c r="AH7" s="136"/>
      <c r="AI7" s="136">
        <f t="shared" si="2"/>
        <v>163</v>
      </c>
      <c r="AJ7" s="171">
        <f t="shared" si="3"/>
        <v>6.52</v>
      </c>
      <c r="AK7" s="171">
        <f t="shared" si="4"/>
        <v>5.980392156862745</v>
      </c>
      <c r="AL7" s="192" t="s">
        <v>1297</v>
      </c>
      <c r="AM7" s="192" t="s">
        <v>1298</v>
      </c>
      <c r="AN7" s="212">
        <v>7</v>
      </c>
      <c r="AO7" s="212"/>
      <c r="AP7" s="212">
        <v>5</v>
      </c>
      <c r="AQ7" s="212"/>
      <c r="AR7" s="212">
        <v>6</v>
      </c>
      <c r="AS7" s="212"/>
      <c r="AT7" s="212">
        <v>6</v>
      </c>
      <c r="AU7" s="212"/>
      <c r="AV7" s="212">
        <v>8</v>
      </c>
      <c r="AW7" s="212"/>
      <c r="AX7" s="212">
        <v>5</v>
      </c>
      <c r="AY7" s="212"/>
      <c r="AZ7" s="212">
        <v>7</v>
      </c>
      <c r="BA7" s="212"/>
      <c r="BB7" s="212">
        <v>8</v>
      </c>
      <c r="BC7" s="212"/>
      <c r="BD7" s="212">
        <f t="shared" si="5"/>
        <v>184</v>
      </c>
      <c r="BE7" s="238">
        <f t="shared" si="6"/>
        <v>6.571428571428571</v>
      </c>
      <c r="BF7" s="212">
        <v>8</v>
      </c>
      <c r="BG7" s="212">
        <v>4</v>
      </c>
      <c r="BH7" s="212">
        <v>6</v>
      </c>
      <c r="BI7" s="212" t="s">
        <v>1292</v>
      </c>
      <c r="BJ7" s="212">
        <v>5</v>
      </c>
      <c r="BK7" s="212">
        <v>4</v>
      </c>
      <c r="BL7" s="212">
        <v>5</v>
      </c>
      <c r="BM7" s="212"/>
      <c r="BN7" s="212">
        <v>5</v>
      </c>
      <c r="BO7" s="212"/>
      <c r="BP7" s="212">
        <f t="shared" si="7"/>
        <v>123</v>
      </c>
      <c r="BQ7" s="238">
        <f t="shared" si="8"/>
        <v>5.590909090909091</v>
      </c>
      <c r="BR7" s="238">
        <f t="shared" si="9"/>
        <v>6.14</v>
      </c>
      <c r="BS7" s="192" t="s">
        <v>1297</v>
      </c>
      <c r="BT7" s="192" t="s">
        <v>1298</v>
      </c>
      <c r="BU7" s="212">
        <v>7</v>
      </c>
      <c r="BV7" s="212"/>
      <c r="BW7" s="212">
        <v>8</v>
      </c>
      <c r="BX7" s="212"/>
      <c r="BY7" s="212">
        <v>5</v>
      </c>
      <c r="BZ7" s="212"/>
      <c r="CA7" s="212">
        <v>7</v>
      </c>
      <c r="CB7" s="212"/>
      <c r="CC7" s="212">
        <v>7</v>
      </c>
      <c r="CD7" s="212"/>
      <c r="CE7" s="212">
        <f t="shared" si="10"/>
        <v>140</v>
      </c>
      <c r="CF7" s="192">
        <f t="shared" si="11"/>
        <v>6.666666666666667</v>
      </c>
      <c r="CG7" s="211">
        <v>7</v>
      </c>
      <c r="CH7" s="212"/>
      <c r="CI7" s="212">
        <v>8</v>
      </c>
      <c r="CJ7" s="212"/>
      <c r="CK7" s="212">
        <v>5</v>
      </c>
      <c r="CL7" s="212"/>
      <c r="CM7" s="212">
        <v>7</v>
      </c>
      <c r="CN7" s="212"/>
      <c r="CO7" s="212">
        <v>7</v>
      </c>
      <c r="CP7" s="212"/>
      <c r="CQ7" s="212">
        <v>6</v>
      </c>
      <c r="CR7" s="212"/>
      <c r="CS7" s="212">
        <v>9</v>
      </c>
      <c r="CT7" s="212"/>
      <c r="CU7" s="212"/>
      <c r="CV7" s="212"/>
      <c r="CW7" s="212">
        <f aca="true" t="shared" si="12" ref="CW7:CW61">CU7*CU$5+CS7*CS$5+CQ7*CQ$5+CO7*CO$5+CM7*CM$5+CK7*CK$5+CI7*CI$5+CG7*CG$5</f>
        <v>167</v>
      </c>
      <c r="CX7" s="238">
        <f aca="true" t="shared" si="13" ref="CX7:CX61">CW7/CW$5</f>
        <v>6.68</v>
      </c>
      <c r="CY7" s="238">
        <f aca="true" t="shared" si="14" ref="CY7:CY61">(CW7+CE7)/CY$5</f>
        <v>6.673913043478261</v>
      </c>
      <c r="CZ7" s="454">
        <f aca="true" t="shared" si="15" ref="CZ7:CZ61">(CW7+CE7+BP7+BD7+AI7+S7)/CZ$5</f>
        <v>6.2517006802721085</v>
      </c>
      <c r="DA7" s="192"/>
      <c r="DB7" s="216"/>
      <c r="DC7" s="192"/>
      <c r="DD7" s="216"/>
      <c r="DE7" s="192"/>
      <c r="DF7" s="192"/>
      <c r="DG7" s="192"/>
      <c r="DH7" s="216"/>
      <c r="DI7" s="216"/>
      <c r="DJ7" s="192"/>
      <c r="DK7" s="3"/>
    </row>
    <row r="8" spans="1:115" ht="15.75">
      <c r="A8" s="2">
        <v>3</v>
      </c>
      <c r="B8" s="19" t="s">
        <v>902</v>
      </c>
      <c r="C8" s="39" t="s">
        <v>852</v>
      </c>
      <c r="D8" s="29">
        <v>33958</v>
      </c>
      <c r="E8" s="2" t="s">
        <v>38</v>
      </c>
      <c r="F8" s="19" t="s">
        <v>544</v>
      </c>
      <c r="G8" s="339" t="s">
        <v>67</v>
      </c>
      <c r="H8" s="339"/>
      <c r="I8" s="136">
        <v>5</v>
      </c>
      <c r="J8" s="136"/>
      <c r="K8" s="136">
        <v>5</v>
      </c>
      <c r="L8" s="136"/>
      <c r="M8" s="136">
        <v>5</v>
      </c>
      <c r="N8" s="136"/>
      <c r="O8" s="136">
        <v>6</v>
      </c>
      <c r="P8" s="136"/>
      <c r="Q8" s="136">
        <v>8</v>
      </c>
      <c r="R8" s="136"/>
      <c r="S8" s="136">
        <f t="shared" si="0"/>
        <v>149</v>
      </c>
      <c r="T8" s="171">
        <f t="shared" si="1"/>
        <v>5.730769230769231</v>
      </c>
      <c r="U8" s="136">
        <v>7</v>
      </c>
      <c r="V8" s="136"/>
      <c r="W8" s="136">
        <v>5</v>
      </c>
      <c r="X8" s="136"/>
      <c r="Y8" s="136">
        <v>6</v>
      </c>
      <c r="Z8" s="136"/>
      <c r="AA8" s="136">
        <v>6</v>
      </c>
      <c r="AB8" s="136"/>
      <c r="AC8" s="136">
        <v>7</v>
      </c>
      <c r="AD8" s="136"/>
      <c r="AE8" s="136">
        <v>5</v>
      </c>
      <c r="AF8" s="136"/>
      <c r="AG8" s="136">
        <v>6</v>
      </c>
      <c r="AH8" s="136"/>
      <c r="AI8" s="136">
        <f t="shared" si="2"/>
        <v>147</v>
      </c>
      <c r="AJ8" s="171">
        <f t="shared" si="3"/>
        <v>5.88</v>
      </c>
      <c r="AK8" s="171">
        <f t="shared" si="4"/>
        <v>5.803921568627451</v>
      </c>
      <c r="AL8" s="192" t="s">
        <v>1297</v>
      </c>
      <c r="AM8" s="192" t="s">
        <v>1298</v>
      </c>
      <c r="AN8" s="212">
        <v>7</v>
      </c>
      <c r="AO8" s="212"/>
      <c r="AP8" s="212">
        <v>7</v>
      </c>
      <c r="AQ8" s="212"/>
      <c r="AR8" s="212">
        <v>5</v>
      </c>
      <c r="AS8" s="212">
        <v>3</v>
      </c>
      <c r="AT8" s="212">
        <v>5</v>
      </c>
      <c r="AU8" s="212"/>
      <c r="AV8" s="212">
        <v>6</v>
      </c>
      <c r="AW8" s="212"/>
      <c r="AX8" s="212">
        <v>7</v>
      </c>
      <c r="AY8" s="212"/>
      <c r="AZ8" s="212">
        <v>6</v>
      </c>
      <c r="BA8" s="212"/>
      <c r="BB8" s="212">
        <v>7</v>
      </c>
      <c r="BC8" s="212"/>
      <c r="BD8" s="212">
        <f t="shared" si="5"/>
        <v>176</v>
      </c>
      <c r="BE8" s="238">
        <f t="shared" si="6"/>
        <v>6.285714285714286</v>
      </c>
      <c r="BF8" s="212">
        <v>5</v>
      </c>
      <c r="BG8" s="212"/>
      <c r="BH8" s="212">
        <v>7</v>
      </c>
      <c r="BI8" s="212"/>
      <c r="BJ8" s="212">
        <v>5</v>
      </c>
      <c r="BK8" s="212"/>
      <c r="BL8" s="212">
        <v>5</v>
      </c>
      <c r="BM8" s="212"/>
      <c r="BN8" s="212">
        <v>5</v>
      </c>
      <c r="BO8" s="212"/>
      <c r="BP8" s="212">
        <f t="shared" si="7"/>
        <v>118</v>
      </c>
      <c r="BQ8" s="238">
        <f t="shared" si="8"/>
        <v>5.363636363636363</v>
      </c>
      <c r="BR8" s="238">
        <f t="shared" si="9"/>
        <v>5.88</v>
      </c>
      <c r="BS8" s="192" t="s">
        <v>1297</v>
      </c>
      <c r="BT8" s="192" t="s">
        <v>1298</v>
      </c>
      <c r="BU8" s="212">
        <v>5</v>
      </c>
      <c r="BV8" s="212"/>
      <c r="BW8" s="212">
        <v>6</v>
      </c>
      <c r="BX8" s="212"/>
      <c r="BY8" s="212">
        <v>6</v>
      </c>
      <c r="BZ8" s="212"/>
      <c r="CA8" s="212">
        <v>5</v>
      </c>
      <c r="CB8" s="212"/>
      <c r="CC8" s="212">
        <v>6</v>
      </c>
      <c r="CD8" s="212"/>
      <c r="CE8" s="212">
        <f t="shared" si="10"/>
        <v>117</v>
      </c>
      <c r="CF8" s="192">
        <f t="shared" si="11"/>
        <v>5.571428571428571</v>
      </c>
      <c r="CG8" s="211">
        <v>8</v>
      </c>
      <c r="CH8" s="212"/>
      <c r="CI8" s="212">
        <v>6</v>
      </c>
      <c r="CJ8" s="212"/>
      <c r="CK8" s="212">
        <v>5</v>
      </c>
      <c r="CL8" s="212"/>
      <c r="CM8" s="212">
        <v>7</v>
      </c>
      <c r="CN8" s="212"/>
      <c r="CO8" s="212">
        <v>7</v>
      </c>
      <c r="CP8" s="212"/>
      <c r="CQ8" s="212">
        <v>6</v>
      </c>
      <c r="CR8" s="212"/>
      <c r="CS8" s="212">
        <v>8</v>
      </c>
      <c r="CT8" s="212"/>
      <c r="CU8" s="212"/>
      <c r="CV8" s="212"/>
      <c r="CW8" s="212">
        <f t="shared" si="12"/>
        <v>164</v>
      </c>
      <c r="CX8" s="238">
        <f t="shared" si="13"/>
        <v>6.56</v>
      </c>
      <c r="CY8" s="238">
        <f t="shared" si="14"/>
        <v>6.108695652173913</v>
      </c>
      <c r="CZ8" s="238">
        <f t="shared" si="15"/>
        <v>5.925170068027211</v>
      </c>
      <c r="DA8" s="192"/>
      <c r="DB8" s="216"/>
      <c r="DC8" s="192"/>
      <c r="DD8" s="216"/>
      <c r="DE8" s="192"/>
      <c r="DF8" s="192"/>
      <c r="DG8" s="192"/>
      <c r="DH8" s="216"/>
      <c r="DI8" s="216"/>
      <c r="DJ8" s="192"/>
      <c r="DK8" s="3"/>
    </row>
    <row r="9" spans="1:115" ht="15.75">
      <c r="A9" s="2">
        <v>4</v>
      </c>
      <c r="B9" s="19" t="s">
        <v>903</v>
      </c>
      <c r="C9" s="39" t="s">
        <v>904</v>
      </c>
      <c r="D9" s="29">
        <v>33870</v>
      </c>
      <c r="E9" s="2" t="s">
        <v>529</v>
      </c>
      <c r="F9" s="19" t="s">
        <v>149</v>
      </c>
      <c r="G9" s="339" t="s">
        <v>67</v>
      </c>
      <c r="H9" s="339"/>
      <c r="I9" s="136">
        <v>7</v>
      </c>
      <c r="J9" s="136"/>
      <c r="K9" s="136">
        <v>7</v>
      </c>
      <c r="L9" s="136"/>
      <c r="M9" s="136">
        <v>5</v>
      </c>
      <c r="N9" s="136">
        <v>4</v>
      </c>
      <c r="O9" s="136">
        <v>6</v>
      </c>
      <c r="P9" s="136"/>
      <c r="Q9" s="136">
        <v>8</v>
      </c>
      <c r="R9" s="136"/>
      <c r="S9" s="136">
        <f t="shared" si="0"/>
        <v>173</v>
      </c>
      <c r="T9" s="171">
        <f t="shared" si="1"/>
        <v>6.653846153846154</v>
      </c>
      <c r="U9" s="136">
        <v>8</v>
      </c>
      <c r="V9" s="136"/>
      <c r="W9" s="136">
        <v>7</v>
      </c>
      <c r="X9" s="136"/>
      <c r="Y9" s="136">
        <v>6</v>
      </c>
      <c r="Z9" s="136"/>
      <c r="AA9" s="136">
        <v>6</v>
      </c>
      <c r="AB9" s="136"/>
      <c r="AC9" s="136">
        <v>7</v>
      </c>
      <c r="AD9" s="136"/>
      <c r="AE9" s="136">
        <v>6</v>
      </c>
      <c r="AF9" s="136"/>
      <c r="AG9" s="136">
        <v>6</v>
      </c>
      <c r="AH9" s="136"/>
      <c r="AI9" s="136">
        <f t="shared" si="2"/>
        <v>163</v>
      </c>
      <c r="AJ9" s="171">
        <f t="shared" si="3"/>
        <v>6.52</v>
      </c>
      <c r="AK9" s="171">
        <f t="shared" si="4"/>
        <v>6.588235294117647</v>
      </c>
      <c r="AL9" s="192" t="s">
        <v>1299</v>
      </c>
      <c r="AM9" s="192" t="s">
        <v>1298</v>
      </c>
      <c r="AN9" s="212">
        <v>7</v>
      </c>
      <c r="AO9" s="212"/>
      <c r="AP9" s="212">
        <v>7</v>
      </c>
      <c r="AQ9" s="212"/>
      <c r="AR9" s="212">
        <v>5</v>
      </c>
      <c r="AS9" s="212"/>
      <c r="AT9" s="212">
        <v>6</v>
      </c>
      <c r="AU9" s="212"/>
      <c r="AV9" s="212">
        <v>6</v>
      </c>
      <c r="AW9" s="212"/>
      <c r="AX9" s="212">
        <v>7</v>
      </c>
      <c r="AY9" s="212"/>
      <c r="AZ9" s="212">
        <v>6</v>
      </c>
      <c r="BA9" s="212"/>
      <c r="BB9" s="212">
        <v>8</v>
      </c>
      <c r="BC9" s="212"/>
      <c r="BD9" s="212">
        <f t="shared" si="5"/>
        <v>184</v>
      </c>
      <c r="BE9" s="238">
        <f t="shared" si="6"/>
        <v>6.571428571428571</v>
      </c>
      <c r="BF9" s="212">
        <v>6</v>
      </c>
      <c r="BG9" s="212"/>
      <c r="BH9" s="212">
        <v>6</v>
      </c>
      <c r="BI9" s="212"/>
      <c r="BJ9" s="212">
        <v>6</v>
      </c>
      <c r="BK9" s="212"/>
      <c r="BL9" s="212">
        <v>7</v>
      </c>
      <c r="BM9" s="212"/>
      <c r="BN9" s="212">
        <v>6</v>
      </c>
      <c r="BO9" s="212"/>
      <c r="BP9" s="212">
        <f t="shared" si="7"/>
        <v>138</v>
      </c>
      <c r="BQ9" s="238">
        <f t="shared" si="8"/>
        <v>6.2727272727272725</v>
      </c>
      <c r="BR9" s="238">
        <f t="shared" si="9"/>
        <v>6.44</v>
      </c>
      <c r="BS9" s="192" t="s">
        <v>1299</v>
      </c>
      <c r="BT9" s="192" t="s">
        <v>1298</v>
      </c>
      <c r="BU9" s="212">
        <v>8</v>
      </c>
      <c r="BV9" s="212"/>
      <c r="BW9" s="212">
        <v>7</v>
      </c>
      <c r="BX9" s="212"/>
      <c r="BY9" s="212">
        <v>7</v>
      </c>
      <c r="BZ9" s="212"/>
      <c r="CA9" s="212">
        <v>8</v>
      </c>
      <c r="CB9" s="212"/>
      <c r="CC9" s="212">
        <v>8</v>
      </c>
      <c r="CD9" s="212"/>
      <c r="CE9" s="212">
        <f t="shared" si="10"/>
        <v>160</v>
      </c>
      <c r="CF9" s="192">
        <f t="shared" si="11"/>
        <v>7.619047619047619</v>
      </c>
      <c r="CG9" s="211">
        <v>7</v>
      </c>
      <c r="CH9" s="212"/>
      <c r="CI9" s="212">
        <v>7</v>
      </c>
      <c r="CJ9" s="212"/>
      <c r="CK9" s="212">
        <v>8</v>
      </c>
      <c r="CL9" s="212"/>
      <c r="CM9" s="212">
        <v>8</v>
      </c>
      <c r="CN9" s="212"/>
      <c r="CO9" s="212">
        <v>7</v>
      </c>
      <c r="CP9" s="212"/>
      <c r="CQ9" s="212">
        <v>8</v>
      </c>
      <c r="CR9" s="212"/>
      <c r="CS9" s="212">
        <v>8</v>
      </c>
      <c r="CT9" s="212"/>
      <c r="CU9" s="212"/>
      <c r="CV9" s="212"/>
      <c r="CW9" s="212">
        <f t="shared" si="12"/>
        <v>190</v>
      </c>
      <c r="CX9" s="238">
        <f t="shared" si="13"/>
        <v>7.6</v>
      </c>
      <c r="CY9" s="238">
        <f t="shared" si="14"/>
        <v>7.608695652173913</v>
      </c>
      <c r="CZ9" s="238">
        <f t="shared" si="15"/>
        <v>6.857142857142857</v>
      </c>
      <c r="DA9" s="192"/>
      <c r="DB9" s="216"/>
      <c r="DC9" s="192"/>
      <c r="DD9" s="216"/>
      <c r="DE9" s="192"/>
      <c r="DF9" s="192"/>
      <c r="DG9" s="192"/>
      <c r="DH9" s="216"/>
      <c r="DI9" s="216"/>
      <c r="DJ9" s="192"/>
      <c r="DK9" s="3"/>
    </row>
    <row r="10" spans="1:115" ht="15.75">
      <c r="A10" s="2">
        <v>5</v>
      </c>
      <c r="B10" s="19" t="s">
        <v>660</v>
      </c>
      <c r="C10" s="39" t="s">
        <v>904</v>
      </c>
      <c r="D10" s="29">
        <v>33783</v>
      </c>
      <c r="E10" s="2" t="s">
        <v>529</v>
      </c>
      <c r="F10" s="19" t="s">
        <v>621</v>
      </c>
      <c r="G10" s="339" t="s">
        <v>67</v>
      </c>
      <c r="H10" s="339"/>
      <c r="I10" s="136">
        <v>5</v>
      </c>
      <c r="J10" s="136"/>
      <c r="K10" s="136">
        <v>5</v>
      </c>
      <c r="L10" s="136">
        <v>4</v>
      </c>
      <c r="M10" s="136">
        <v>6</v>
      </c>
      <c r="N10" s="136"/>
      <c r="O10" s="136">
        <v>5</v>
      </c>
      <c r="P10" s="136">
        <v>4</v>
      </c>
      <c r="Q10" s="136">
        <v>8</v>
      </c>
      <c r="R10" s="136"/>
      <c r="S10" s="136">
        <f t="shared" si="0"/>
        <v>150</v>
      </c>
      <c r="T10" s="171">
        <f t="shared" si="1"/>
        <v>5.769230769230769</v>
      </c>
      <c r="U10" s="136">
        <v>6</v>
      </c>
      <c r="V10" s="136"/>
      <c r="W10" s="136">
        <v>5</v>
      </c>
      <c r="X10" s="136"/>
      <c r="Y10" s="136">
        <v>5</v>
      </c>
      <c r="Z10" s="136"/>
      <c r="AA10" s="136">
        <v>5</v>
      </c>
      <c r="AB10" s="136"/>
      <c r="AC10" s="136">
        <v>7</v>
      </c>
      <c r="AD10" s="136"/>
      <c r="AE10" s="136">
        <v>5</v>
      </c>
      <c r="AF10" s="136"/>
      <c r="AG10" s="136">
        <v>6</v>
      </c>
      <c r="AH10" s="136"/>
      <c r="AI10" s="136">
        <f t="shared" si="2"/>
        <v>137</v>
      </c>
      <c r="AJ10" s="171">
        <f t="shared" si="3"/>
        <v>5.48</v>
      </c>
      <c r="AK10" s="171">
        <f t="shared" si="4"/>
        <v>5.627450980392157</v>
      </c>
      <c r="AL10" s="192" t="s">
        <v>1297</v>
      </c>
      <c r="AM10" s="192" t="s">
        <v>1298</v>
      </c>
      <c r="AN10" s="212">
        <v>7</v>
      </c>
      <c r="AO10" s="212"/>
      <c r="AP10" s="212">
        <v>7</v>
      </c>
      <c r="AQ10" s="212"/>
      <c r="AR10" s="212">
        <v>5</v>
      </c>
      <c r="AS10" s="212"/>
      <c r="AT10" s="212">
        <v>6</v>
      </c>
      <c r="AU10" s="212"/>
      <c r="AV10" s="212">
        <v>8</v>
      </c>
      <c r="AW10" s="212"/>
      <c r="AX10" s="212">
        <v>6</v>
      </c>
      <c r="AY10" s="212"/>
      <c r="AZ10" s="212">
        <v>6</v>
      </c>
      <c r="BA10" s="212"/>
      <c r="BB10" s="212">
        <v>8</v>
      </c>
      <c r="BC10" s="212"/>
      <c r="BD10" s="212">
        <f t="shared" si="5"/>
        <v>187</v>
      </c>
      <c r="BE10" s="238">
        <f t="shared" si="6"/>
        <v>6.678571428571429</v>
      </c>
      <c r="BF10" s="212">
        <v>6</v>
      </c>
      <c r="BG10" s="212"/>
      <c r="BH10" s="212">
        <v>5</v>
      </c>
      <c r="BI10" s="212"/>
      <c r="BJ10" s="212">
        <v>5</v>
      </c>
      <c r="BK10" s="212">
        <v>4</v>
      </c>
      <c r="BL10" s="212">
        <v>6</v>
      </c>
      <c r="BM10" s="212"/>
      <c r="BN10" s="212">
        <v>5</v>
      </c>
      <c r="BO10" s="212"/>
      <c r="BP10" s="212">
        <f t="shared" si="7"/>
        <v>119</v>
      </c>
      <c r="BQ10" s="238">
        <f t="shared" si="8"/>
        <v>5.409090909090909</v>
      </c>
      <c r="BR10" s="238">
        <f t="shared" si="9"/>
        <v>6.12</v>
      </c>
      <c r="BS10" s="192" t="s">
        <v>1299</v>
      </c>
      <c r="BT10" s="192" t="s">
        <v>1298</v>
      </c>
      <c r="BU10" s="212">
        <v>6</v>
      </c>
      <c r="BV10" s="212"/>
      <c r="BW10" s="212">
        <v>7</v>
      </c>
      <c r="BX10" s="212"/>
      <c r="BY10" s="212">
        <v>5</v>
      </c>
      <c r="BZ10" s="212"/>
      <c r="CA10" s="212">
        <v>6</v>
      </c>
      <c r="CB10" s="212"/>
      <c r="CC10" s="212">
        <v>6</v>
      </c>
      <c r="CD10" s="212"/>
      <c r="CE10" s="212">
        <f t="shared" si="10"/>
        <v>124</v>
      </c>
      <c r="CF10" s="192">
        <f t="shared" si="11"/>
        <v>5.904761904761905</v>
      </c>
      <c r="CG10" s="212">
        <v>6</v>
      </c>
      <c r="CH10" s="212"/>
      <c r="CI10" s="212">
        <v>6</v>
      </c>
      <c r="CJ10" s="212"/>
      <c r="CK10" s="212">
        <v>8</v>
      </c>
      <c r="CL10" s="212"/>
      <c r="CM10" s="212">
        <v>8</v>
      </c>
      <c r="CN10" s="212"/>
      <c r="CO10" s="212">
        <v>9</v>
      </c>
      <c r="CP10" s="212"/>
      <c r="CQ10" s="212">
        <v>7</v>
      </c>
      <c r="CR10" s="212"/>
      <c r="CS10" s="212">
        <v>8</v>
      </c>
      <c r="CT10" s="212"/>
      <c r="CU10" s="212"/>
      <c r="CV10" s="212"/>
      <c r="CW10" s="212">
        <f t="shared" si="12"/>
        <v>184</v>
      </c>
      <c r="CX10" s="238">
        <f t="shared" si="13"/>
        <v>7.36</v>
      </c>
      <c r="CY10" s="238">
        <f t="shared" si="14"/>
        <v>6.695652173913044</v>
      </c>
      <c r="CZ10" s="238">
        <f t="shared" si="15"/>
        <v>6.129251700680272</v>
      </c>
      <c r="DA10" s="192"/>
      <c r="DB10" s="216"/>
      <c r="DC10" s="192"/>
      <c r="DD10" s="216"/>
      <c r="DE10" s="192"/>
      <c r="DF10" s="192"/>
      <c r="DG10" s="192"/>
      <c r="DH10" s="216"/>
      <c r="DI10" s="216"/>
      <c r="DJ10" s="192"/>
      <c r="DK10" s="3"/>
    </row>
    <row r="11" spans="1:115" ht="15.75">
      <c r="A11" s="2">
        <v>6</v>
      </c>
      <c r="B11" s="19" t="s">
        <v>905</v>
      </c>
      <c r="C11" s="39" t="s">
        <v>906</v>
      </c>
      <c r="D11" s="29">
        <v>33574</v>
      </c>
      <c r="E11" s="2" t="s">
        <v>529</v>
      </c>
      <c r="F11" s="19" t="s">
        <v>73</v>
      </c>
      <c r="G11" s="339" t="s">
        <v>67</v>
      </c>
      <c r="H11" s="339"/>
      <c r="I11" s="136">
        <v>5</v>
      </c>
      <c r="J11" s="136"/>
      <c r="K11" s="136">
        <v>6</v>
      </c>
      <c r="L11" s="136"/>
      <c r="M11" s="136">
        <v>6</v>
      </c>
      <c r="N11" s="136">
        <v>4</v>
      </c>
      <c r="O11" s="136">
        <v>6</v>
      </c>
      <c r="P11" s="136"/>
      <c r="Q11" s="136">
        <v>7</v>
      </c>
      <c r="R11" s="136"/>
      <c r="S11" s="136">
        <f t="shared" si="0"/>
        <v>156</v>
      </c>
      <c r="T11" s="171">
        <f t="shared" si="1"/>
        <v>6</v>
      </c>
      <c r="U11" s="136">
        <v>6</v>
      </c>
      <c r="V11" s="136"/>
      <c r="W11" s="136">
        <v>6</v>
      </c>
      <c r="X11" s="136"/>
      <c r="Y11" s="136">
        <v>5</v>
      </c>
      <c r="Z11" s="136"/>
      <c r="AA11" s="136">
        <v>6</v>
      </c>
      <c r="AB11" s="136"/>
      <c r="AC11" s="136">
        <v>8</v>
      </c>
      <c r="AD11" s="136"/>
      <c r="AE11" s="136">
        <v>5</v>
      </c>
      <c r="AF11" s="136">
        <v>3</v>
      </c>
      <c r="AG11" s="136">
        <v>6</v>
      </c>
      <c r="AH11" s="136"/>
      <c r="AI11" s="136">
        <f t="shared" si="2"/>
        <v>148</v>
      </c>
      <c r="AJ11" s="171">
        <f t="shared" si="3"/>
        <v>5.92</v>
      </c>
      <c r="AK11" s="171">
        <f t="shared" si="4"/>
        <v>5.96078431372549</v>
      </c>
      <c r="AL11" s="192" t="s">
        <v>1297</v>
      </c>
      <c r="AM11" s="192" t="s">
        <v>1298</v>
      </c>
      <c r="AN11" s="212">
        <v>7</v>
      </c>
      <c r="AO11" s="212"/>
      <c r="AP11" s="212">
        <v>7</v>
      </c>
      <c r="AQ11" s="212"/>
      <c r="AR11" s="212">
        <v>5</v>
      </c>
      <c r="AS11" s="212"/>
      <c r="AT11" s="212">
        <v>7</v>
      </c>
      <c r="AU11" s="212"/>
      <c r="AV11" s="212">
        <v>6</v>
      </c>
      <c r="AW11" s="212"/>
      <c r="AX11" s="212">
        <v>7</v>
      </c>
      <c r="AY11" s="212"/>
      <c r="AZ11" s="212">
        <v>6</v>
      </c>
      <c r="BA11" s="212"/>
      <c r="BB11" s="212">
        <v>8</v>
      </c>
      <c r="BC11" s="212"/>
      <c r="BD11" s="212">
        <f t="shared" si="5"/>
        <v>188</v>
      </c>
      <c r="BE11" s="238">
        <f t="shared" si="6"/>
        <v>6.714285714285714</v>
      </c>
      <c r="BF11" s="212">
        <v>5</v>
      </c>
      <c r="BG11" s="212"/>
      <c r="BH11" s="212">
        <v>6</v>
      </c>
      <c r="BI11" s="212"/>
      <c r="BJ11" s="212">
        <v>6</v>
      </c>
      <c r="BK11" s="212">
        <v>4</v>
      </c>
      <c r="BL11" s="212">
        <v>5</v>
      </c>
      <c r="BM11" s="212"/>
      <c r="BN11" s="212">
        <v>6</v>
      </c>
      <c r="BO11" s="212"/>
      <c r="BP11" s="212">
        <f t="shared" si="7"/>
        <v>123</v>
      </c>
      <c r="BQ11" s="238">
        <f t="shared" si="8"/>
        <v>5.590909090909091</v>
      </c>
      <c r="BR11" s="238">
        <f t="shared" si="9"/>
        <v>6.22</v>
      </c>
      <c r="BS11" s="192" t="s">
        <v>1299</v>
      </c>
      <c r="BT11" s="192" t="s">
        <v>1298</v>
      </c>
      <c r="BU11" s="212">
        <v>7</v>
      </c>
      <c r="BV11" s="212"/>
      <c r="BW11" s="212">
        <v>7</v>
      </c>
      <c r="BX11" s="212"/>
      <c r="BY11" s="212">
        <v>5</v>
      </c>
      <c r="BZ11" s="212"/>
      <c r="CA11" s="212">
        <v>6</v>
      </c>
      <c r="CB11" s="212">
        <v>4</v>
      </c>
      <c r="CC11" s="212">
        <v>7</v>
      </c>
      <c r="CD11" s="212"/>
      <c r="CE11" s="212">
        <f t="shared" si="10"/>
        <v>134</v>
      </c>
      <c r="CF11" s="192">
        <f t="shared" si="11"/>
        <v>6.380952380952381</v>
      </c>
      <c r="CG11" s="212">
        <v>5</v>
      </c>
      <c r="CH11" s="212"/>
      <c r="CI11" s="212">
        <v>9</v>
      </c>
      <c r="CJ11" s="212"/>
      <c r="CK11" s="212">
        <v>6</v>
      </c>
      <c r="CL11" s="212"/>
      <c r="CM11" s="212">
        <v>7</v>
      </c>
      <c r="CN11" s="212"/>
      <c r="CO11" s="212">
        <v>8</v>
      </c>
      <c r="CP11" s="212"/>
      <c r="CQ11" s="212">
        <v>7</v>
      </c>
      <c r="CR11" s="212"/>
      <c r="CS11" s="212">
        <v>9</v>
      </c>
      <c r="CT11" s="212"/>
      <c r="CU11" s="212"/>
      <c r="CV11" s="212"/>
      <c r="CW11" s="212">
        <f t="shared" si="12"/>
        <v>174</v>
      </c>
      <c r="CX11" s="238">
        <f t="shared" si="13"/>
        <v>6.96</v>
      </c>
      <c r="CY11" s="238">
        <f t="shared" si="14"/>
        <v>6.695652173913044</v>
      </c>
      <c r="CZ11" s="238">
        <f t="shared" si="15"/>
        <v>6.27891156462585</v>
      </c>
      <c r="DA11" s="192"/>
      <c r="DB11" s="216"/>
      <c r="DC11" s="192"/>
      <c r="DD11" s="216"/>
      <c r="DE11" s="192"/>
      <c r="DF11" s="192"/>
      <c r="DG11" s="192"/>
      <c r="DH11" s="216"/>
      <c r="DI11" s="216"/>
      <c r="DJ11" s="192"/>
      <c r="DK11" s="3"/>
    </row>
    <row r="12" spans="1:115" ht="15.75">
      <c r="A12" s="2">
        <v>7</v>
      </c>
      <c r="B12" s="19" t="s">
        <v>907</v>
      </c>
      <c r="C12" s="39" t="s">
        <v>199</v>
      </c>
      <c r="D12" s="29">
        <v>33847</v>
      </c>
      <c r="E12" s="2" t="s">
        <v>529</v>
      </c>
      <c r="F12" s="19" t="s">
        <v>72</v>
      </c>
      <c r="G12" s="339" t="s">
        <v>67</v>
      </c>
      <c r="H12" s="339"/>
      <c r="I12" s="136">
        <v>5</v>
      </c>
      <c r="J12" s="136"/>
      <c r="K12" s="136">
        <v>5</v>
      </c>
      <c r="L12" s="136"/>
      <c r="M12" s="136">
        <v>5</v>
      </c>
      <c r="N12" s="136">
        <v>4</v>
      </c>
      <c r="O12" s="136">
        <v>7</v>
      </c>
      <c r="P12" s="136" t="s">
        <v>1289</v>
      </c>
      <c r="Q12" s="136">
        <v>6</v>
      </c>
      <c r="R12" s="136"/>
      <c r="S12" s="136">
        <f t="shared" si="0"/>
        <v>143</v>
      </c>
      <c r="T12" s="171">
        <f t="shared" si="1"/>
        <v>5.5</v>
      </c>
      <c r="U12" s="136">
        <v>6</v>
      </c>
      <c r="V12" s="136"/>
      <c r="W12" s="136">
        <v>5</v>
      </c>
      <c r="X12" s="136"/>
      <c r="Y12" s="136">
        <v>8</v>
      </c>
      <c r="Z12" s="136"/>
      <c r="AA12" s="136">
        <v>7</v>
      </c>
      <c r="AB12" s="136"/>
      <c r="AC12" s="136">
        <v>7</v>
      </c>
      <c r="AD12" s="136"/>
      <c r="AE12" s="136">
        <v>5</v>
      </c>
      <c r="AF12" s="136"/>
      <c r="AG12" s="136">
        <v>6</v>
      </c>
      <c r="AH12" s="136"/>
      <c r="AI12" s="136">
        <f t="shared" si="2"/>
        <v>154</v>
      </c>
      <c r="AJ12" s="171">
        <f t="shared" si="3"/>
        <v>6.16</v>
      </c>
      <c r="AK12" s="171">
        <f t="shared" si="4"/>
        <v>5.823529411764706</v>
      </c>
      <c r="AL12" s="192" t="s">
        <v>1297</v>
      </c>
      <c r="AM12" s="192" t="s">
        <v>1298</v>
      </c>
      <c r="AN12" s="212">
        <v>7</v>
      </c>
      <c r="AO12" s="212"/>
      <c r="AP12" s="212">
        <v>6</v>
      </c>
      <c r="AQ12" s="212"/>
      <c r="AR12" s="212">
        <v>5</v>
      </c>
      <c r="AS12" s="212"/>
      <c r="AT12" s="212">
        <v>6</v>
      </c>
      <c r="AU12" s="212"/>
      <c r="AV12" s="212">
        <v>5</v>
      </c>
      <c r="AW12" s="212"/>
      <c r="AX12" s="212">
        <v>5</v>
      </c>
      <c r="AY12" s="212"/>
      <c r="AZ12" s="212">
        <v>6</v>
      </c>
      <c r="BA12" s="212"/>
      <c r="BB12" s="212">
        <v>8</v>
      </c>
      <c r="BC12" s="212"/>
      <c r="BD12" s="212">
        <f t="shared" si="5"/>
        <v>172</v>
      </c>
      <c r="BE12" s="238">
        <f t="shared" si="6"/>
        <v>6.142857142857143</v>
      </c>
      <c r="BF12" s="212">
        <v>8</v>
      </c>
      <c r="BG12" s="212"/>
      <c r="BH12" s="212">
        <v>6</v>
      </c>
      <c r="BI12" s="212"/>
      <c r="BJ12" s="212">
        <v>6</v>
      </c>
      <c r="BK12" s="212"/>
      <c r="BL12" s="212">
        <v>6</v>
      </c>
      <c r="BM12" s="212"/>
      <c r="BN12" s="212">
        <v>7</v>
      </c>
      <c r="BO12" s="212"/>
      <c r="BP12" s="212">
        <f t="shared" si="7"/>
        <v>143</v>
      </c>
      <c r="BQ12" s="238">
        <f t="shared" si="8"/>
        <v>6.5</v>
      </c>
      <c r="BR12" s="238">
        <f t="shared" si="9"/>
        <v>6.3</v>
      </c>
      <c r="BS12" s="192" t="s">
        <v>1299</v>
      </c>
      <c r="BT12" s="192" t="s">
        <v>1298</v>
      </c>
      <c r="BU12" s="212">
        <v>7</v>
      </c>
      <c r="BV12" s="212"/>
      <c r="BW12" s="212">
        <v>7</v>
      </c>
      <c r="BX12" s="212"/>
      <c r="BY12" s="212">
        <v>5</v>
      </c>
      <c r="BZ12" s="212"/>
      <c r="CA12" s="212">
        <v>6</v>
      </c>
      <c r="CB12" s="212"/>
      <c r="CC12" s="212">
        <v>7</v>
      </c>
      <c r="CD12" s="212"/>
      <c r="CE12" s="212">
        <f t="shared" si="10"/>
        <v>134</v>
      </c>
      <c r="CF12" s="192">
        <f t="shared" si="11"/>
        <v>6.380952380952381</v>
      </c>
      <c r="CG12" s="212">
        <v>7</v>
      </c>
      <c r="CH12" s="212"/>
      <c r="CI12" s="212">
        <v>6</v>
      </c>
      <c r="CJ12" s="212"/>
      <c r="CK12" s="212">
        <v>7</v>
      </c>
      <c r="CL12" s="212"/>
      <c r="CM12" s="212">
        <v>8</v>
      </c>
      <c r="CN12" s="212"/>
      <c r="CO12" s="212">
        <v>8</v>
      </c>
      <c r="CP12" s="212"/>
      <c r="CQ12" s="212">
        <v>7</v>
      </c>
      <c r="CR12" s="212"/>
      <c r="CS12" s="212">
        <v>8</v>
      </c>
      <c r="CT12" s="212"/>
      <c r="CU12" s="212"/>
      <c r="CV12" s="212"/>
      <c r="CW12" s="212">
        <f t="shared" si="12"/>
        <v>181</v>
      </c>
      <c r="CX12" s="238">
        <f t="shared" si="13"/>
        <v>7.24</v>
      </c>
      <c r="CY12" s="238">
        <f t="shared" si="14"/>
        <v>6.8478260869565215</v>
      </c>
      <c r="CZ12" s="238">
        <f t="shared" si="15"/>
        <v>6.3061224489795915</v>
      </c>
      <c r="DA12" s="192"/>
      <c r="DB12" s="216"/>
      <c r="DC12" s="192"/>
      <c r="DD12" s="216"/>
      <c r="DE12" s="192"/>
      <c r="DF12" s="192"/>
      <c r="DG12" s="192"/>
      <c r="DH12" s="216"/>
      <c r="DI12" s="216"/>
      <c r="DJ12" s="192"/>
      <c r="DK12" s="3"/>
    </row>
    <row r="13" spans="1:115" ht="15.75">
      <c r="A13" s="2">
        <v>8</v>
      </c>
      <c r="B13" s="19" t="s">
        <v>908</v>
      </c>
      <c r="C13" s="39" t="s">
        <v>199</v>
      </c>
      <c r="D13" s="29">
        <v>33793</v>
      </c>
      <c r="E13" s="2" t="s">
        <v>529</v>
      </c>
      <c r="F13" s="19" t="s">
        <v>621</v>
      </c>
      <c r="G13" s="339" t="s">
        <v>67</v>
      </c>
      <c r="H13" s="339"/>
      <c r="I13" s="136">
        <v>7</v>
      </c>
      <c r="J13" s="136"/>
      <c r="K13" s="136">
        <v>5</v>
      </c>
      <c r="L13" s="136"/>
      <c r="M13" s="136">
        <v>8</v>
      </c>
      <c r="N13" s="136"/>
      <c r="O13" s="136">
        <v>7</v>
      </c>
      <c r="P13" s="136"/>
      <c r="Q13" s="136">
        <v>8</v>
      </c>
      <c r="R13" s="136"/>
      <c r="S13" s="136">
        <f t="shared" si="0"/>
        <v>178</v>
      </c>
      <c r="T13" s="171">
        <f t="shared" si="1"/>
        <v>6.846153846153846</v>
      </c>
      <c r="U13" s="136">
        <v>7</v>
      </c>
      <c r="V13" s="136"/>
      <c r="W13" s="136">
        <v>7</v>
      </c>
      <c r="X13" s="136"/>
      <c r="Y13" s="136">
        <v>6</v>
      </c>
      <c r="Z13" s="136"/>
      <c r="AA13" s="136">
        <v>5</v>
      </c>
      <c r="AB13" s="136">
        <v>4</v>
      </c>
      <c r="AC13" s="136">
        <v>7</v>
      </c>
      <c r="AD13" s="136"/>
      <c r="AE13" s="136">
        <v>7</v>
      </c>
      <c r="AF13" s="136"/>
      <c r="AG13" s="136">
        <v>6</v>
      </c>
      <c r="AH13" s="136"/>
      <c r="AI13" s="136">
        <f t="shared" si="2"/>
        <v>161</v>
      </c>
      <c r="AJ13" s="171">
        <f t="shared" si="3"/>
        <v>6.44</v>
      </c>
      <c r="AK13" s="171">
        <f t="shared" si="4"/>
        <v>6.647058823529412</v>
      </c>
      <c r="AL13" s="192" t="s">
        <v>1299</v>
      </c>
      <c r="AM13" s="192" t="s">
        <v>1298</v>
      </c>
      <c r="AN13" s="212">
        <v>7</v>
      </c>
      <c r="AO13" s="212"/>
      <c r="AP13" s="212">
        <v>7</v>
      </c>
      <c r="AQ13" s="212"/>
      <c r="AR13" s="212">
        <v>5</v>
      </c>
      <c r="AS13" s="212"/>
      <c r="AT13" s="212">
        <v>7</v>
      </c>
      <c r="AU13" s="212"/>
      <c r="AV13" s="212">
        <v>8</v>
      </c>
      <c r="AW13" s="212"/>
      <c r="AX13" s="212">
        <v>7</v>
      </c>
      <c r="AY13" s="212"/>
      <c r="AZ13" s="212">
        <v>6</v>
      </c>
      <c r="BA13" s="212"/>
      <c r="BB13" s="212">
        <v>9</v>
      </c>
      <c r="BC13" s="212"/>
      <c r="BD13" s="212">
        <f t="shared" si="5"/>
        <v>198</v>
      </c>
      <c r="BE13" s="238">
        <f t="shared" si="6"/>
        <v>7.071428571428571</v>
      </c>
      <c r="BF13" s="212">
        <v>7</v>
      </c>
      <c r="BG13" s="212">
        <v>4</v>
      </c>
      <c r="BH13" s="212">
        <v>8</v>
      </c>
      <c r="BI13" s="212"/>
      <c r="BJ13" s="212">
        <v>6</v>
      </c>
      <c r="BK13" s="212"/>
      <c r="BL13" s="212">
        <v>7</v>
      </c>
      <c r="BM13" s="212"/>
      <c r="BN13" s="212">
        <v>6</v>
      </c>
      <c r="BO13" s="212"/>
      <c r="BP13" s="212">
        <f t="shared" si="7"/>
        <v>149</v>
      </c>
      <c r="BQ13" s="238">
        <f t="shared" si="8"/>
        <v>6.7727272727272725</v>
      </c>
      <c r="BR13" s="238">
        <f t="shared" si="9"/>
        <v>6.94</v>
      </c>
      <c r="BS13" s="192" t="s">
        <v>1299</v>
      </c>
      <c r="BT13" s="192" t="s">
        <v>1298</v>
      </c>
      <c r="BU13" s="212">
        <v>8</v>
      </c>
      <c r="BV13" s="212"/>
      <c r="BW13" s="212">
        <v>8</v>
      </c>
      <c r="BX13" s="212"/>
      <c r="BY13" s="212">
        <v>7</v>
      </c>
      <c r="BZ13" s="212"/>
      <c r="CA13" s="212">
        <v>7</v>
      </c>
      <c r="CB13" s="212"/>
      <c r="CC13" s="212">
        <v>8</v>
      </c>
      <c r="CD13" s="212"/>
      <c r="CE13" s="212">
        <f t="shared" si="10"/>
        <v>160</v>
      </c>
      <c r="CF13" s="192">
        <f t="shared" si="11"/>
        <v>7.619047619047619</v>
      </c>
      <c r="CG13" s="212">
        <v>9</v>
      </c>
      <c r="CH13" s="212"/>
      <c r="CI13" s="212">
        <v>8</v>
      </c>
      <c r="CJ13" s="212"/>
      <c r="CK13" s="212">
        <v>8</v>
      </c>
      <c r="CL13" s="212"/>
      <c r="CM13" s="212">
        <v>8</v>
      </c>
      <c r="CN13" s="212"/>
      <c r="CO13" s="212">
        <v>9</v>
      </c>
      <c r="CP13" s="212"/>
      <c r="CQ13" s="212">
        <v>8</v>
      </c>
      <c r="CR13" s="212"/>
      <c r="CS13" s="212">
        <v>9</v>
      </c>
      <c r="CT13" s="212"/>
      <c r="CU13" s="212"/>
      <c r="CV13" s="212"/>
      <c r="CW13" s="212">
        <f t="shared" si="12"/>
        <v>208</v>
      </c>
      <c r="CX13" s="238">
        <f t="shared" si="13"/>
        <v>8.32</v>
      </c>
      <c r="CY13" s="238">
        <f t="shared" si="14"/>
        <v>8</v>
      </c>
      <c r="CZ13" s="238">
        <f t="shared" si="15"/>
        <v>7.170068027210885</v>
      </c>
      <c r="DA13" s="192"/>
      <c r="DB13" s="216"/>
      <c r="DC13" s="192"/>
      <c r="DD13" s="216"/>
      <c r="DE13" s="192"/>
      <c r="DF13" s="192"/>
      <c r="DG13" s="192"/>
      <c r="DH13" s="216"/>
      <c r="DI13" s="216"/>
      <c r="DJ13" s="192"/>
      <c r="DK13" s="3"/>
    </row>
    <row r="14" spans="1:115" ht="15.75">
      <c r="A14" s="2">
        <v>9</v>
      </c>
      <c r="B14" s="19" t="s">
        <v>909</v>
      </c>
      <c r="C14" s="39" t="s">
        <v>797</v>
      </c>
      <c r="D14" s="29">
        <v>33696</v>
      </c>
      <c r="E14" s="2" t="s">
        <v>529</v>
      </c>
      <c r="F14" s="19" t="s">
        <v>149</v>
      </c>
      <c r="G14" s="339" t="s">
        <v>67</v>
      </c>
      <c r="H14" s="339"/>
      <c r="I14" s="136">
        <v>8</v>
      </c>
      <c r="J14" s="136"/>
      <c r="K14" s="136">
        <v>5</v>
      </c>
      <c r="L14" s="136"/>
      <c r="M14" s="136">
        <v>5</v>
      </c>
      <c r="N14" s="136"/>
      <c r="O14" s="136">
        <v>5</v>
      </c>
      <c r="P14" s="136">
        <v>4</v>
      </c>
      <c r="Q14" s="136">
        <v>8</v>
      </c>
      <c r="R14" s="136"/>
      <c r="S14" s="136">
        <f t="shared" si="0"/>
        <v>160</v>
      </c>
      <c r="T14" s="171">
        <f t="shared" si="1"/>
        <v>6.153846153846154</v>
      </c>
      <c r="U14" s="136">
        <v>7</v>
      </c>
      <c r="V14" s="136"/>
      <c r="W14" s="136">
        <v>5</v>
      </c>
      <c r="X14" s="136"/>
      <c r="Y14" s="136">
        <v>5</v>
      </c>
      <c r="Z14" s="136"/>
      <c r="AA14" s="136">
        <v>5</v>
      </c>
      <c r="AB14" s="136"/>
      <c r="AC14" s="136">
        <v>7</v>
      </c>
      <c r="AD14" s="136"/>
      <c r="AE14" s="136">
        <v>5</v>
      </c>
      <c r="AF14" s="136"/>
      <c r="AG14" s="136">
        <v>6</v>
      </c>
      <c r="AH14" s="136"/>
      <c r="AI14" s="136">
        <f t="shared" si="2"/>
        <v>140</v>
      </c>
      <c r="AJ14" s="171">
        <f t="shared" si="3"/>
        <v>5.6</v>
      </c>
      <c r="AK14" s="171">
        <f t="shared" si="4"/>
        <v>5.882352941176471</v>
      </c>
      <c r="AL14" s="192" t="s">
        <v>1297</v>
      </c>
      <c r="AM14" s="192" t="s">
        <v>1298</v>
      </c>
      <c r="AN14" s="212">
        <v>6</v>
      </c>
      <c r="AO14" s="212"/>
      <c r="AP14" s="212">
        <v>5</v>
      </c>
      <c r="AQ14" s="212"/>
      <c r="AR14" s="212">
        <v>5</v>
      </c>
      <c r="AS14" s="212"/>
      <c r="AT14" s="212">
        <v>5</v>
      </c>
      <c r="AU14" s="212"/>
      <c r="AV14" s="212">
        <v>6</v>
      </c>
      <c r="AW14" s="212"/>
      <c r="AX14" s="212">
        <v>7</v>
      </c>
      <c r="AY14" s="212"/>
      <c r="AZ14" s="212">
        <v>6</v>
      </c>
      <c r="BA14" s="212"/>
      <c r="BB14" s="212">
        <v>7</v>
      </c>
      <c r="BC14" s="212"/>
      <c r="BD14" s="212">
        <f t="shared" si="5"/>
        <v>165</v>
      </c>
      <c r="BE14" s="238">
        <f t="shared" si="6"/>
        <v>5.892857142857143</v>
      </c>
      <c r="BF14" s="212">
        <v>7</v>
      </c>
      <c r="BG14" s="212"/>
      <c r="BH14" s="212">
        <v>5</v>
      </c>
      <c r="BI14" s="212"/>
      <c r="BJ14" s="212">
        <v>6</v>
      </c>
      <c r="BK14" s="212"/>
      <c r="BL14" s="212">
        <v>5</v>
      </c>
      <c r="BM14" s="212"/>
      <c r="BN14" s="212">
        <v>5</v>
      </c>
      <c r="BO14" s="212"/>
      <c r="BP14" s="212">
        <f t="shared" si="7"/>
        <v>120</v>
      </c>
      <c r="BQ14" s="238">
        <f t="shared" si="8"/>
        <v>5.454545454545454</v>
      </c>
      <c r="BR14" s="238">
        <f t="shared" si="9"/>
        <v>5.7</v>
      </c>
      <c r="BS14" s="192" t="s">
        <v>1297</v>
      </c>
      <c r="BT14" s="192" t="s">
        <v>1298</v>
      </c>
      <c r="BU14" s="212">
        <v>6</v>
      </c>
      <c r="BV14" s="212"/>
      <c r="BW14" s="212">
        <v>5</v>
      </c>
      <c r="BX14" s="212"/>
      <c r="BY14" s="212">
        <v>6</v>
      </c>
      <c r="BZ14" s="212"/>
      <c r="CA14" s="212">
        <v>5</v>
      </c>
      <c r="CB14" s="212"/>
      <c r="CC14" s="212">
        <v>6</v>
      </c>
      <c r="CD14" s="212"/>
      <c r="CE14" s="212">
        <f t="shared" si="10"/>
        <v>120</v>
      </c>
      <c r="CF14" s="192">
        <f t="shared" si="11"/>
        <v>5.714285714285714</v>
      </c>
      <c r="CG14" s="212">
        <v>7</v>
      </c>
      <c r="CH14" s="212"/>
      <c r="CI14" s="212">
        <v>7</v>
      </c>
      <c r="CJ14" s="212"/>
      <c r="CK14" s="212">
        <v>7</v>
      </c>
      <c r="CL14" s="212"/>
      <c r="CM14" s="212">
        <v>8</v>
      </c>
      <c r="CN14" s="212"/>
      <c r="CO14" s="212">
        <v>7</v>
      </c>
      <c r="CP14" s="212"/>
      <c r="CQ14" s="212">
        <v>6</v>
      </c>
      <c r="CR14" s="212"/>
      <c r="CS14" s="212">
        <v>8</v>
      </c>
      <c r="CT14" s="212"/>
      <c r="CU14" s="212"/>
      <c r="CV14" s="212"/>
      <c r="CW14" s="212">
        <f t="shared" si="12"/>
        <v>176</v>
      </c>
      <c r="CX14" s="238">
        <f t="shared" si="13"/>
        <v>7.04</v>
      </c>
      <c r="CY14" s="238">
        <f t="shared" si="14"/>
        <v>6.434782608695652</v>
      </c>
      <c r="CZ14" s="238">
        <f t="shared" si="15"/>
        <v>5.993197278911564</v>
      </c>
      <c r="DA14" s="192"/>
      <c r="DB14" s="216"/>
      <c r="DC14" s="192"/>
      <c r="DD14" s="216"/>
      <c r="DE14" s="192"/>
      <c r="DF14" s="192"/>
      <c r="DG14" s="192"/>
      <c r="DH14" s="216"/>
      <c r="DI14" s="216"/>
      <c r="DJ14" s="192"/>
      <c r="DK14" s="3"/>
    </row>
    <row r="15" spans="1:115" ht="15.75">
      <c r="A15" s="2">
        <v>10</v>
      </c>
      <c r="B15" s="19" t="s">
        <v>910</v>
      </c>
      <c r="C15" s="39" t="s">
        <v>303</v>
      </c>
      <c r="D15" s="29">
        <v>33895</v>
      </c>
      <c r="E15" s="2" t="s">
        <v>529</v>
      </c>
      <c r="F15" s="19" t="s">
        <v>149</v>
      </c>
      <c r="G15" s="339" t="s">
        <v>67</v>
      </c>
      <c r="H15" s="501"/>
      <c r="I15" s="136">
        <v>5</v>
      </c>
      <c r="J15" s="136"/>
      <c r="K15" s="136">
        <v>5</v>
      </c>
      <c r="L15" s="136"/>
      <c r="M15" s="136">
        <v>6</v>
      </c>
      <c r="N15" s="136"/>
      <c r="O15" s="136">
        <v>5</v>
      </c>
      <c r="P15" s="136"/>
      <c r="Q15" s="136">
        <v>7</v>
      </c>
      <c r="R15" s="136"/>
      <c r="S15" s="136">
        <f t="shared" si="0"/>
        <v>145</v>
      </c>
      <c r="T15" s="171">
        <f t="shared" si="1"/>
        <v>5.576923076923077</v>
      </c>
      <c r="U15" s="136">
        <v>6</v>
      </c>
      <c r="V15" s="136"/>
      <c r="W15" s="136">
        <v>6</v>
      </c>
      <c r="X15" s="136" t="s">
        <v>1289</v>
      </c>
      <c r="Y15" s="136">
        <v>6</v>
      </c>
      <c r="Z15" s="136"/>
      <c r="AA15" s="136">
        <v>5</v>
      </c>
      <c r="AB15" s="136">
        <v>4</v>
      </c>
      <c r="AC15" s="136">
        <v>7</v>
      </c>
      <c r="AD15" s="136"/>
      <c r="AE15" s="136">
        <v>6</v>
      </c>
      <c r="AF15" s="136" t="s">
        <v>1320</v>
      </c>
      <c r="AG15" s="136">
        <v>6</v>
      </c>
      <c r="AH15" s="136"/>
      <c r="AI15" s="136">
        <f t="shared" si="2"/>
        <v>149</v>
      </c>
      <c r="AJ15" s="171">
        <f t="shared" si="3"/>
        <v>5.96</v>
      </c>
      <c r="AK15" s="171">
        <f t="shared" si="4"/>
        <v>5.764705882352941</v>
      </c>
      <c r="AL15" s="192" t="s">
        <v>1297</v>
      </c>
      <c r="AM15" s="192" t="s">
        <v>1298</v>
      </c>
      <c r="AN15" s="212">
        <v>6</v>
      </c>
      <c r="AO15" s="212"/>
      <c r="AP15" s="212">
        <v>6</v>
      </c>
      <c r="AQ15" s="212"/>
      <c r="AR15" s="212">
        <v>7</v>
      </c>
      <c r="AS15" s="212" t="s">
        <v>1289</v>
      </c>
      <c r="AT15" s="212">
        <v>6</v>
      </c>
      <c r="AU15" s="212"/>
      <c r="AV15" s="212">
        <v>7</v>
      </c>
      <c r="AW15" s="212"/>
      <c r="AX15" s="212">
        <v>5</v>
      </c>
      <c r="AY15" s="212"/>
      <c r="AZ15" s="212">
        <v>6</v>
      </c>
      <c r="BA15" s="212"/>
      <c r="BB15" s="212">
        <v>5</v>
      </c>
      <c r="BC15" s="212"/>
      <c r="BD15" s="212">
        <f t="shared" si="5"/>
        <v>167</v>
      </c>
      <c r="BE15" s="238">
        <f t="shared" si="6"/>
        <v>5.964285714285714</v>
      </c>
      <c r="BF15" s="212">
        <v>5</v>
      </c>
      <c r="BG15" s="212"/>
      <c r="BH15" s="212">
        <v>7</v>
      </c>
      <c r="BI15" s="212"/>
      <c r="BJ15" s="212">
        <v>6</v>
      </c>
      <c r="BK15" s="212">
        <v>4</v>
      </c>
      <c r="BL15" s="212">
        <v>8</v>
      </c>
      <c r="BM15" s="212"/>
      <c r="BN15" s="212">
        <v>5</v>
      </c>
      <c r="BO15" s="212"/>
      <c r="BP15" s="212">
        <f t="shared" si="7"/>
        <v>140</v>
      </c>
      <c r="BQ15" s="238">
        <f t="shared" si="8"/>
        <v>6.363636363636363</v>
      </c>
      <c r="BR15" s="238">
        <f t="shared" si="9"/>
        <v>6.14</v>
      </c>
      <c r="BS15" s="192" t="s">
        <v>1299</v>
      </c>
      <c r="BT15" s="192" t="s">
        <v>1298</v>
      </c>
      <c r="BU15" s="212">
        <v>7</v>
      </c>
      <c r="BV15" s="212"/>
      <c r="BW15" s="212">
        <v>7</v>
      </c>
      <c r="BX15" s="212"/>
      <c r="BY15" s="212">
        <v>5</v>
      </c>
      <c r="BZ15" s="212"/>
      <c r="CA15" s="212">
        <v>6</v>
      </c>
      <c r="CB15" s="212"/>
      <c r="CC15" s="212">
        <v>5</v>
      </c>
      <c r="CD15" s="212">
        <v>3</v>
      </c>
      <c r="CE15" s="212">
        <f t="shared" si="10"/>
        <v>126</v>
      </c>
      <c r="CF15" s="192">
        <f t="shared" si="11"/>
        <v>6</v>
      </c>
      <c r="CG15" s="212">
        <v>5</v>
      </c>
      <c r="CH15" s="212"/>
      <c r="CI15" s="212">
        <v>6</v>
      </c>
      <c r="CJ15" s="212"/>
      <c r="CK15" s="212">
        <v>8</v>
      </c>
      <c r="CL15" s="212"/>
      <c r="CM15" s="212">
        <v>6</v>
      </c>
      <c r="CN15" s="212"/>
      <c r="CO15" s="212">
        <v>7</v>
      </c>
      <c r="CP15" s="212"/>
      <c r="CQ15" s="212">
        <v>7</v>
      </c>
      <c r="CR15" s="212"/>
      <c r="CS15" s="212">
        <v>8</v>
      </c>
      <c r="CT15" s="212"/>
      <c r="CU15" s="212"/>
      <c r="CV15" s="212"/>
      <c r="CW15" s="212">
        <f t="shared" si="12"/>
        <v>164</v>
      </c>
      <c r="CX15" s="238">
        <f t="shared" si="13"/>
        <v>6.56</v>
      </c>
      <c r="CY15" s="238">
        <f t="shared" si="14"/>
        <v>6.304347826086956</v>
      </c>
      <c r="CZ15" s="238">
        <f t="shared" si="15"/>
        <v>6.061224489795919</v>
      </c>
      <c r="DA15" s="192"/>
      <c r="DB15" s="216"/>
      <c r="DC15" s="192"/>
      <c r="DD15" s="216"/>
      <c r="DE15" s="192"/>
      <c r="DF15" s="192"/>
      <c r="DG15" s="192"/>
      <c r="DH15" s="216"/>
      <c r="DI15" s="216"/>
      <c r="DJ15" s="192"/>
      <c r="DK15" s="3"/>
    </row>
    <row r="16" spans="1:115" ht="15.75">
      <c r="A16" s="2">
        <v>11</v>
      </c>
      <c r="B16" s="19" t="s">
        <v>911</v>
      </c>
      <c r="C16" s="39" t="s">
        <v>64</v>
      </c>
      <c r="D16" s="29">
        <v>33699</v>
      </c>
      <c r="E16" s="2" t="s">
        <v>529</v>
      </c>
      <c r="F16" s="19" t="s">
        <v>72</v>
      </c>
      <c r="G16" s="339" t="s">
        <v>67</v>
      </c>
      <c r="H16" s="339"/>
      <c r="I16" s="136">
        <v>5</v>
      </c>
      <c r="J16" s="136"/>
      <c r="K16" s="136">
        <v>6</v>
      </c>
      <c r="L16" s="136"/>
      <c r="M16" s="136">
        <v>6</v>
      </c>
      <c r="N16" s="136"/>
      <c r="O16" s="136">
        <v>5</v>
      </c>
      <c r="P16" s="136">
        <v>4</v>
      </c>
      <c r="Q16" s="136">
        <v>7</v>
      </c>
      <c r="R16" s="136"/>
      <c r="S16" s="136">
        <f t="shared" si="0"/>
        <v>152</v>
      </c>
      <c r="T16" s="171">
        <f t="shared" si="1"/>
        <v>5.846153846153846</v>
      </c>
      <c r="U16" s="136">
        <v>6</v>
      </c>
      <c r="V16" s="136"/>
      <c r="W16" s="136">
        <v>5</v>
      </c>
      <c r="X16" s="136"/>
      <c r="Y16" s="136">
        <v>5</v>
      </c>
      <c r="Z16" s="136"/>
      <c r="AA16" s="136">
        <v>6</v>
      </c>
      <c r="AB16" s="136"/>
      <c r="AC16" s="136">
        <v>7</v>
      </c>
      <c r="AD16" s="136"/>
      <c r="AE16" s="136">
        <v>5</v>
      </c>
      <c r="AF16" s="136" t="s">
        <v>1292</v>
      </c>
      <c r="AG16" s="136">
        <v>6</v>
      </c>
      <c r="AH16" s="136"/>
      <c r="AI16" s="136">
        <f t="shared" si="2"/>
        <v>141</v>
      </c>
      <c r="AJ16" s="171">
        <f t="shared" si="3"/>
        <v>5.64</v>
      </c>
      <c r="AK16" s="171">
        <f t="shared" si="4"/>
        <v>5.745098039215686</v>
      </c>
      <c r="AL16" s="192" t="s">
        <v>1297</v>
      </c>
      <c r="AM16" s="192" t="s">
        <v>1298</v>
      </c>
      <c r="AN16" s="212">
        <v>6</v>
      </c>
      <c r="AO16" s="212"/>
      <c r="AP16" s="212">
        <v>7</v>
      </c>
      <c r="AQ16" s="212"/>
      <c r="AR16" s="212">
        <v>5</v>
      </c>
      <c r="AS16" s="212"/>
      <c r="AT16" s="212">
        <v>6</v>
      </c>
      <c r="AU16" s="212"/>
      <c r="AV16" s="212">
        <v>8</v>
      </c>
      <c r="AW16" s="212"/>
      <c r="AX16" s="212">
        <v>7</v>
      </c>
      <c r="AY16" s="212"/>
      <c r="AZ16" s="212">
        <v>6</v>
      </c>
      <c r="BA16" s="212"/>
      <c r="BB16" s="212">
        <v>9</v>
      </c>
      <c r="BC16" s="212"/>
      <c r="BD16" s="212">
        <f t="shared" si="5"/>
        <v>189</v>
      </c>
      <c r="BE16" s="238">
        <f t="shared" si="6"/>
        <v>6.75</v>
      </c>
      <c r="BF16" s="212">
        <v>5</v>
      </c>
      <c r="BG16" s="212"/>
      <c r="BH16" s="212">
        <v>5</v>
      </c>
      <c r="BI16" s="212"/>
      <c r="BJ16" s="212">
        <v>6</v>
      </c>
      <c r="BK16" s="212"/>
      <c r="BL16" s="212">
        <v>6</v>
      </c>
      <c r="BM16" s="212"/>
      <c r="BN16" s="212">
        <v>7</v>
      </c>
      <c r="BO16" s="212"/>
      <c r="BP16" s="212">
        <f t="shared" si="7"/>
        <v>130</v>
      </c>
      <c r="BQ16" s="238">
        <f t="shared" si="8"/>
        <v>5.909090909090909</v>
      </c>
      <c r="BR16" s="238">
        <f t="shared" si="9"/>
        <v>6.38</v>
      </c>
      <c r="BS16" s="192" t="s">
        <v>1299</v>
      </c>
      <c r="BT16" s="192" t="s">
        <v>1298</v>
      </c>
      <c r="BU16" s="212">
        <v>5</v>
      </c>
      <c r="BV16" s="212"/>
      <c r="BW16" s="212">
        <v>7</v>
      </c>
      <c r="BX16" s="212"/>
      <c r="BY16" s="212">
        <v>6</v>
      </c>
      <c r="BZ16" s="212"/>
      <c r="CA16" s="212">
        <v>8</v>
      </c>
      <c r="CB16" s="212"/>
      <c r="CC16" s="212">
        <v>7</v>
      </c>
      <c r="CD16" s="212"/>
      <c r="CE16" s="212">
        <f t="shared" si="10"/>
        <v>133</v>
      </c>
      <c r="CF16" s="192">
        <f t="shared" si="11"/>
        <v>6.333333333333333</v>
      </c>
      <c r="CG16" s="212">
        <v>6</v>
      </c>
      <c r="CH16" s="212">
        <v>4</v>
      </c>
      <c r="CI16" s="212">
        <v>6</v>
      </c>
      <c r="CJ16" s="212">
        <v>4</v>
      </c>
      <c r="CK16" s="212">
        <v>8</v>
      </c>
      <c r="CL16" s="212"/>
      <c r="CM16" s="212">
        <v>6</v>
      </c>
      <c r="CN16" s="212"/>
      <c r="CO16" s="212">
        <v>7</v>
      </c>
      <c r="CP16" s="212"/>
      <c r="CQ16" s="212">
        <v>7</v>
      </c>
      <c r="CR16" s="212"/>
      <c r="CS16" s="212">
        <v>9</v>
      </c>
      <c r="CT16" s="212"/>
      <c r="CU16" s="212"/>
      <c r="CV16" s="212"/>
      <c r="CW16" s="212">
        <f t="shared" si="12"/>
        <v>169</v>
      </c>
      <c r="CX16" s="238">
        <f t="shared" si="13"/>
        <v>6.76</v>
      </c>
      <c r="CY16" s="238">
        <f t="shared" si="14"/>
        <v>6.565217391304348</v>
      </c>
      <c r="CZ16" s="238">
        <f t="shared" si="15"/>
        <v>6.217687074829932</v>
      </c>
      <c r="DA16" s="192"/>
      <c r="DB16" s="249"/>
      <c r="DC16" s="192"/>
      <c r="DD16" s="249"/>
      <c r="DE16" s="192"/>
      <c r="DF16" s="192"/>
      <c r="DG16" s="192"/>
      <c r="DH16" s="249"/>
      <c r="DI16" s="249"/>
      <c r="DJ16" s="192"/>
      <c r="DK16" s="3"/>
    </row>
    <row r="17" spans="1:115" ht="15.75">
      <c r="A17" s="2">
        <v>12</v>
      </c>
      <c r="B17" s="19" t="s">
        <v>880</v>
      </c>
      <c r="C17" s="39" t="s">
        <v>109</v>
      </c>
      <c r="D17" s="29">
        <v>33757</v>
      </c>
      <c r="E17" s="2" t="s">
        <v>529</v>
      </c>
      <c r="F17" s="19" t="s">
        <v>621</v>
      </c>
      <c r="G17" s="339" t="s">
        <v>67</v>
      </c>
      <c r="H17" s="339"/>
      <c r="I17" s="136">
        <v>6</v>
      </c>
      <c r="J17" s="136"/>
      <c r="K17" s="136">
        <v>6</v>
      </c>
      <c r="L17" s="136"/>
      <c r="M17" s="136">
        <v>6</v>
      </c>
      <c r="N17" s="136"/>
      <c r="O17" s="136">
        <v>5</v>
      </c>
      <c r="P17" s="136">
        <v>4</v>
      </c>
      <c r="Q17" s="136">
        <v>7</v>
      </c>
      <c r="R17" s="136"/>
      <c r="S17" s="136">
        <f t="shared" si="0"/>
        <v>157</v>
      </c>
      <c r="T17" s="171">
        <f t="shared" si="1"/>
        <v>6.038461538461538</v>
      </c>
      <c r="U17" s="136">
        <v>6</v>
      </c>
      <c r="V17" s="136"/>
      <c r="W17" s="136">
        <v>5</v>
      </c>
      <c r="X17" s="136"/>
      <c r="Y17" s="136">
        <v>5</v>
      </c>
      <c r="Z17" s="136"/>
      <c r="AA17" s="136">
        <v>5</v>
      </c>
      <c r="AB17" s="136">
        <v>4</v>
      </c>
      <c r="AC17" s="136">
        <v>8</v>
      </c>
      <c r="AD17" s="136"/>
      <c r="AE17" s="136">
        <v>5</v>
      </c>
      <c r="AF17" s="136"/>
      <c r="AG17" s="136">
        <v>7</v>
      </c>
      <c r="AH17" s="136"/>
      <c r="AI17" s="136">
        <f t="shared" si="2"/>
        <v>143</v>
      </c>
      <c r="AJ17" s="171">
        <f t="shared" si="3"/>
        <v>5.72</v>
      </c>
      <c r="AK17" s="171">
        <f t="shared" si="4"/>
        <v>5.882352941176471</v>
      </c>
      <c r="AL17" s="192" t="s">
        <v>1297</v>
      </c>
      <c r="AM17" s="192" t="s">
        <v>1298</v>
      </c>
      <c r="AN17" s="212">
        <v>7</v>
      </c>
      <c r="AO17" s="212"/>
      <c r="AP17" s="212">
        <v>5</v>
      </c>
      <c r="AQ17" s="212"/>
      <c r="AR17" s="212">
        <v>5</v>
      </c>
      <c r="AS17" s="212"/>
      <c r="AT17" s="212">
        <v>6</v>
      </c>
      <c r="AU17" s="212"/>
      <c r="AV17" s="212">
        <v>7</v>
      </c>
      <c r="AW17" s="212"/>
      <c r="AX17" s="212">
        <v>7</v>
      </c>
      <c r="AY17" s="212"/>
      <c r="AZ17" s="212">
        <v>7</v>
      </c>
      <c r="BA17" s="212"/>
      <c r="BB17" s="212">
        <v>7</v>
      </c>
      <c r="BC17" s="212"/>
      <c r="BD17" s="212">
        <f t="shared" si="5"/>
        <v>180</v>
      </c>
      <c r="BE17" s="238">
        <f t="shared" si="6"/>
        <v>6.428571428571429</v>
      </c>
      <c r="BF17" s="212">
        <v>5</v>
      </c>
      <c r="BG17" s="212"/>
      <c r="BH17" s="212">
        <v>5</v>
      </c>
      <c r="BI17" s="212">
        <v>4</v>
      </c>
      <c r="BJ17" s="212">
        <v>6</v>
      </c>
      <c r="BK17" s="212"/>
      <c r="BL17" s="212">
        <v>5</v>
      </c>
      <c r="BM17" s="212"/>
      <c r="BN17" s="212">
        <v>7</v>
      </c>
      <c r="BO17" s="212"/>
      <c r="BP17" s="212">
        <f t="shared" si="7"/>
        <v>124</v>
      </c>
      <c r="BQ17" s="238">
        <f t="shared" si="8"/>
        <v>5.636363636363637</v>
      </c>
      <c r="BR17" s="238">
        <f t="shared" si="9"/>
        <v>6.08</v>
      </c>
      <c r="BS17" s="192" t="s">
        <v>1299</v>
      </c>
      <c r="BT17" s="192" t="s">
        <v>1298</v>
      </c>
      <c r="BU17" s="212">
        <v>5</v>
      </c>
      <c r="BV17" s="212"/>
      <c r="BW17" s="212">
        <v>6</v>
      </c>
      <c r="BX17" s="212"/>
      <c r="BY17" s="212">
        <v>5</v>
      </c>
      <c r="BZ17" s="212"/>
      <c r="CA17" s="212">
        <v>5</v>
      </c>
      <c r="CB17" s="212"/>
      <c r="CC17" s="212">
        <v>6</v>
      </c>
      <c r="CD17" s="212"/>
      <c r="CE17" s="212">
        <f t="shared" si="10"/>
        <v>112</v>
      </c>
      <c r="CF17" s="192">
        <f t="shared" si="11"/>
        <v>5.333333333333333</v>
      </c>
      <c r="CG17" s="212">
        <v>5</v>
      </c>
      <c r="CH17" s="212"/>
      <c r="CI17" s="212">
        <v>7</v>
      </c>
      <c r="CJ17" s="212"/>
      <c r="CK17" s="212">
        <v>8</v>
      </c>
      <c r="CL17" s="212"/>
      <c r="CM17" s="212">
        <v>7</v>
      </c>
      <c r="CN17" s="212"/>
      <c r="CO17" s="212">
        <v>6</v>
      </c>
      <c r="CP17" s="212"/>
      <c r="CQ17" s="212">
        <v>5</v>
      </c>
      <c r="CR17" s="212"/>
      <c r="CS17" s="212">
        <v>8</v>
      </c>
      <c r="CT17" s="212"/>
      <c r="CU17" s="212"/>
      <c r="CV17" s="212"/>
      <c r="CW17" s="212">
        <f t="shared" si="12"/>
        <v>159</v>
      </c>
      <c r="CX17" s="238">
        <f t="shared" si="13"/>
        <v>6.36</v>
      </c>
      <c r="CY17" s="238">
        <f t="shared" si="14"/>
        <v>5.891304347826087</v>
      </c>
      <c r="CZ17" s="238">
        <f t="shared" si="15"/>
        <v>5.9523809523809526</v>
      </c>
      <c r="DA17" s="192"/>
      <c r="DB17" s="216"/>
      <c r="DC17" s="192"/>
      <c r="DD17" s="216"/>
      <c r="DE17" s="192"/>
      <c r="DF17" s="192"/>
      <c r="DG17" s="192"/>
      <c r="DH17" s="216"/>
      <c r="DI17" s="216"/>
      <c r="DJ17" s="192"/>
      <c r="DK17" s="3"/>
    </row>
    <row r="18" spans="1:115" ht="15.75">
      <c r="A18" s="2">
        <v>13</v>
      </c>
      <c r="B18" s="19" t="s">
        <v>726</v>
      </c>
      <c r="C18" s="39" t="s">
        <v>614</v>
      </c>
      <c r="D18" s="29">
        <v>33675</v>
      </c>
      <c r="E18" s="2" t="s">
        <v>529</v>
      </c>
      <c r="F18" s="19" t="s">
        <v>73</v>
      </c>
      <c r="G18" s="339" t="s">
        <v>67</v>
      </c>
      <c r="H18" s="339"/>
      <c r="I18" s="136">
        <v>5</v>
      </c>
      <c r="J18" s="136">
        <v>4</v>
      </c>
      <c r="K18" s="136">
        <v>6</v>
      </c>
      <c r="L18" s="136"/>
      <c r="M18" s="136">
        <v>6</v>
      </c>
      <c r="N18" s="136"/>
      <c r="O18" s="136">
        <v>6</v>
      </c>
      <c r="P18" s="136"/>
      <c r="Q18" s="136">
        <v>5</v>
      </c>
      <c r="R18" s="136">
        <v>4</v>
      </c>
      <c r="S18" s="136">
        <f t="shared" si="0"/>
        <v>146</v>
      </c>
      <c r="T18" s="171">
        <f t="shared" si="1"/>
        <v>5.615384615384615</v>
      </c>
      <c r="U18" s="136">
        <v>6</v>
      </c>
      <c r="V18" s="136"/>
      <c r="W18" s="136">
        <v>5</v>
      </c>
      <c r="X18" s="136"/>
      <c r="Y18" s="136">
        <v>5</v>
      </c>
      <c r="Z18" s="136"/>
      <c r="AA18" s="136">
        <v>7</v>
      </c>
      <c r="AB18" s="136"/>
      <c r="AC18" s="136">
        <v>7</v>
      </c>
      <c r="AD18" s="136"/>
      <c r="AE18" s="136">
        <v>5</v>
      </c>
      <c r="AF18" s="136"/>
      <c r="AG18" s="136">
        <v>7</v>
      </c>
      <c r="AH18" s="136"/>
      <c r="AI18" s="136">
        <f t="shared" si="2"/>
        <v>148</v>
      </c>
      <c r="AJ18" s="171">
        <f t="shared" si="3"/>
        <v>5.92</v>
      </c>
      <c r="AK18" s="171">
        <f t="shared" si="4"/>
        <v>5.764705882352941</v>
      </c>
      <c r="AL18" s="192" t="s">
        <v>1297</v>
      </c>
      <c r="AM18" s="192" t="s">
        <v>1298</v>
      </c>
      <c r="AN18" s="212">
        <v>8</v>
      </c>
      <c r="AO18" s="212"/>
      <c r="AP18" s="212">
        <v>7</v>
      </c>
      <c r="AQ18" s="212"/>
      <c r="AR18" s="212">
        <v>5</v>
      </c>
      <c r="AS18" s="212"/>
      <c r="AT18" s="212">
        <v>6</v>
      </c>
      <c r="AU18" s="212"/>
      <c r="AV18" s="212">
        <v>6</v>
      </c>
      <c r="AW18" s="212"/>
      <c r="AX18" s="212">
        <v>7</v>
      </c>
      <c r="AY18" s="212"/>
      <c r="AZ18" s="212">
        <v>7</v>
      </c>
      <c r="BA18" s="212"/>
      <c r="BB18" s="212">
        <v>6</v>
      </c>
      <c r="BC18" s="212"/>
      <c r="BD18" s="212">
        <f t="shared" si="5"/>
        <v>184</v>
      </c>
      <c r="BE18" s="238">
        <f t="shared" si="6"/>
        <v>6.571428571428571</v>
      </c>
      <c r="BF18" s="212">
        <v>6</v>
      </c>
      <c r="BG18" s="212"/>
      <c r="BH18" s="212">
        <v>5</v>
      </c>
      <c r="BI18" s="212"/>
      <c r="BJ18" s="212">
        <v>5</v>
      </c>
      <c r="BK18" s="212">
        <v>4</v>
      </c>
      <c r="BL18" s="212">
        <v>7</v>
      </c>
      <c r="BM18" s="212"/>
      <c r="BN18" s="212">
        <v>7</v>
      </c>
      <c r="BO18" s="212"/>
      <c r="BP18" s="212">
        <f t="shared" si="7"/>
        <v>135</v>
      </c>
      <c r="BQ18" s="238">
        <f t="shared" si="8"/>
        <v>6.136363636363637</v>
      </c>
      <c r="BR18" s="238">
        <f t="shared" si="9"/>
        <v>6.38</v>
      </c>
      <c r="BS18" s="192" t="s">
        <v>1299</v>
      </c>
      <c r="BT18" s="192" t="s">
        <v>1298</v>
      </c>
      <c r="BU18" s="212">
        <v>5</v>
      </c>
      <c r="BV18" s="212"/>
      <c r="BW18" s="212">
        <v>7</v>
      </c>
      <c r="BX18" s="212"/>
      <c r="BY18" s="212">
        <v>5</v>
      </c>
      <c r="BZ18" s="212"/>
      <c r="CA18" s="212">
        <v>6</v>
      </c>
      <c r="CB18" s="212"/>
      <c r="CC18" s="212">
        <v>5</v>
      </c>
      <c r="CD18" s="212"/>
      <c r="CE18" s="212">
        <f t="shared" si="10"/>
        <v>114</v>
      </c>
      <c r="CF18" s="192">
        <f t="shared" si="11"/>
        <v>5.428571428571429</v>
      </c>
      <c r="CG18" s="212">
        <v>5</v>
      </c>
      <c r="CH18" s="212"/>
      <c r="CI18" s="212">
        <v>6</v>
      </c>
      <c r="CJ18" s="212"/>
      <c r="CK18" s="212">
        <v>6</v>
      </c>
      <c r="CL18" s="212"/>
      <c r="CM18" s="212">
        <v>7</v>
      </c>
      <c r="CN18" s="212"/>
      <c r="CO18" s="212">
        <v>8</v>
      </c>
      <c r="CP18" s="212"/>
      <c r="CQ18" s="212">
        <v>6</v>
      </c>
      <c r="CR18" s="212"/>
      <c r="CS18" s="212">
        <v>9</v>
      </c>
      <c r="CT18" s="212"/>
      <c r="CU18" s="212"/>
      <c r="CV18" s="212"/>
      <c r="CW18" s="212">
        <f t="shared" si="12"/>
        <v>160</v>
      </c>
      <c r="CX18" s="238">
        <f t="shared" si="13"/>
        <v>6.4</v>
      </c>
      <c r="CY18" s="238">
        <f t="shared" si="14"/>
        <v>5.956521739130435</v>
      </c>
      <c r="CZ18" s="238">
        <f t="shared" si="15"/>
        <v>6.034013605442177</v>
      </c>
      <c r="DA18" s="192"/>
      <c r="DB18" s="216"/>
      <c r="DC18" s="192"/>
      <c r="DD18" s="216"/>
      <c r="DE18" s="192"/>
      <c r="DF18" s="192"/>
      <c r="DG18" s="192"/>
      <c r="DH18" s="216"/>
      <c r="DI18" s="216"/>
      <c r="DJ18" s="192"/>
      <c r="DK18" s="3"/>
    </row>
    <row r="19" spans="1:115" ht="15.75">
      <c r="A19" s="2">
        <v>14</v>
      </c>
      <c r="B19" s="19" t="s">
        <v>912</v>
      </c>
      <c r="C19" s="39" t="s">
        <v>913</v>
      </c>
      <c r="D19" s="29">
        <v>33961</v>
      </c>
      <c r="E19" s="2" t="s">
        <v>529</v>
      </c>
      <c r="F19" s="19" t="s">
        <v>72</v>
      </c>
      <c r="G19" s="339" t="s">
        <v>67</v>
      </c>
      <c r="H19" s="339"/>
      <c r="I19" s="136">
        <v>5</v>
      </c>
      <c r="J19" s="136"/>
      <c r="K19" s="136">
        <v>5</v>
      </c>
      <c r="L19" s="136"/>
      <c r="M19" s="136">
        <v>6</v>
      </c>
      <c r="N19" s="136"/>
      <c r="O19" s="136">
        <v>7</v>
      </c>
      <c r="P19" s="136" t="s">
        <v>1289</v>
      </c>
      <c r="Q19" s="136">
        <v>7</v>
      </c>
      <c r="R19" s="136"/>
      <c r="S19" s="136">
        <f t="shared" si="0"/>
        <v>153</v>
      </c>
      <c r="T19" s="171">
        <f t="shared" si="1"/>
        <v>5.884615384615385</v>
      </c>
      <c r="U19" s="136">
        <v>6</v>
      </c>
      <c r="V19" s="136"/>
      <c r="W19" s="136">
        <v>5</v>
      </c>
      <c r="X19" s="136"/>
      <c r="Y19" s="136">
        <v>5</v>
      </c>
      <c r="Z19" s="136"/>
      <c r="AA19" s="136">
        <v>5</v>
      </c>
      <c r="AB19" s="136"/>
      <c r="AC19" s="136">
        <v>7</v>
      </c>
      <c r="AD19" s="136"/>
      <c r="AE19" s="136">
        <v>5</v>
      </c>
      <c r="AF19" s="136"/>
      <c r="AG19" s="136">
        <v>7</v>
      </c>
      <c r="AH19" s="136"/>
      <c r="AI19" s="136">
        <f t="shared" si="2"/>
        <v>140</v>
      </c>
      <c r="AJ19" s="171">
        <f t="shared" si="3"/>
        <v>5.6</v>
      </c>
      <c r="AK19" s="171">
        <f t="shared" si="4"/>
        <v>5.745098039215686</v>
      </c>
      <c r="AL19" s="192" t="s">
        <v>1297</v>
      </c>
      <c r="AM19" s="192" t="s">
        <v>1298</v>
      </c>
      <c r="AN19" s="212">
        <v>7</v>
      </c>
      <c r="AO19" s="212"/>
      <c r="AP19" s="212">
        <v>6</v>
      </c>
      <c r="AQ19" s="212"/>
      <c r="AR19" s="212">
        <v>5</v>
      </c>
      <c r="AS19" s="212"/>
      <c r="AT19" s="212">
        <v>6</v>
      </c>
      <c r="AU19" s="212"/>
      <c r="AV19" s="212">
        <v>8</v>
      </c>
      <c r="AW19" s="212"/>
      <c r="AX19" s="212">
        <v>6</v>
      </c>
      <c r="AY19" s="212"/>
      <c r="AZ19" s="212">
        <v>7</v>
      </c>
      <c r="BA19" s="212"/>
      <c r="BB19" s="212">
        <v>7</v>
      </c>
      <c r="BC19" s="212"/>
      <c r="BD19" s="212">
        <f t="shared" si="5"/>
        <v>183</v>
      </c>
      <c r="BE19" s="238">
        <f t="shared" si="6"/>
        <v>6.535714285714286</v>
      </c>
      <c r="BF19" s="212">
        <v>7</v>
      </c>
      <c r="BG19" s="212"/>
      <c r="BH19" s="212">
        <v>6</v>
      </c>
      <c r="BI19" s="212"/>
      <c r="BJ19" s="212">
        <v>5</v>
      </c>
      <c r="BK19" s="212">
        <v>4</v>
      </c>
      <c r="BL19" s="212">
        <v>7</v>
      </c>
      <c r="BM19" s="212"/>
      <c r="BN19" s="212">
        <v>6</v>
      </c>
      <c r="BO19" s="212"/>
      <c r="BP19" s="212">
        <f t="shared" si="7"/>
        <v>137</v>
      </c>
      <c r="BQ19" s="238">
        <f t="shared" si="8"/>
        <v>6.2272727272727275</v>
      </c>
      <c r="BR19" s="238">
        <f t="shared" si="9"/>
        <v>6.4</v>
      </c>
      <c r="BS19" s="192" t="s">
        <v>1299</v>
      </c>
      <c r="BT19" s="192" t="s">
        <v>1298</v>
      </c>
      <c r="BU19" s="212">
        <v>6</v>
      </c>
      <c r="BV19" s="212"/>
      <c r="BW19" s="212">
        <v>6</v>
      </c>
      <c r="BX19" s="212"/>
      <c r="BY19" s="212">
        <v>7</v>
      </c>
      <c r="BZ19" s="212"/>
      <c r="CA19" s="212">
        <v>5</v>
      </c>
      <c r="CB19" s="212"/>
      <c r="CC19" s="212">
        <v>5</v>
      </c>
      <c r="CD19" s="212"/>
      <c r="CE19" s="212">
        <f t="shared" si="10"/>
        <v>124</v>
      </c>
      <c r="CF19" s="192">
        <f t="shared" si="11"/>
        <v>5.904761904761905</v>
      </c>
      <c r="CG19" s="212">
        <v>5</v>
      </c>
      <c r="CH19" s="212"/>
      <c r="CI19" s="212">
        <v>5</v>
      </c>
      <c r="CJ19" s="212"/>
      <c r="CK19" s="212">
        <v>8</v>
      </c>
      <c r="CL19" s="212"/>
      <c r="CM19" s="212">
        <v>7</v>
      </c>
      <c r="CN19" s="212"/>
      <c r="CO19" s="212">
        <v>8</v>
      </c>
      <c r="CP19" s="212"/>
      <c r="CQ19" s="212">
        <v>5</v>
      </c>
      <c r="CR19" s="212"/>
      <c r="CS19" s="212">
        <v>8</v>
      </c>
      <c r="CT19" s="212"/>
      <c r="CU19" s="212"/>
      <c r="CV19" s="212"/>
      <c r="CW19" s="212">
        <f t="shared" si="12"/>
        <v>159</v>
      </c>
      <c r="CX19" s="238">
        <f t="shared" si="13"/>
        <v>6.36</v>
      </c>
      <c r="CY19" s="238">
        <f t="shared" si="14"/>
        <v>6.1521739130434785</v>
      </c>
      <c r="CZ19" s="238">
        <f t="shared" si="15"/>
        <v>6.095238095238095</v>
      </c>
      <c r="DA19" s="192"/>
      <c r="DB19" s="216"/>
      <c r="DC19" s="192"/>
      <c r="DD19" s="216"/>
      <c r="DE19" s="192"/>
      <c r="DF19" s="192"/>
      <c r="DG19" s="192"/>
      <c r="DH19" s="216"/>
      <c r="DI19" s="216"/>
      <c r="DJ19" s="192"/>
      <c r="DK19" s="3"/>
    </row>
    <row r="20" spans="1:115" ht="15.75">
      <c r="A20" s="2">
        <v>15</v>
      </c>
      <c r="B20" s="19" t="s">
        <v>660</v>
      </c>
      <c r="C20" s="39" t="s">
        <v>913</v>
      </c>
      <c r="D20" s="29">
        <v>33655</v>
      </c>
      <c r="E20" s="2" t="s">
        <v>529</v>
      </c>
      <c r="F20" s="19" t="s">
        <v>149</v>
      </c>
      <c r="G20" s="339" t="s">
        <v>67</v>
      </c>
      <c r="H20" s="339"/>
      <c r="I20" s="136">
        <v>5</v>
      </c>
      <c r="J20" s="136"/>
      <c r="K20" s="136">
        <v>6</v>
      </c>
      <c r="L20" s="136"/>
      <c r="M20" s="136">
        <v>9</v>
      </c>
      <c r="N20" s="136"/>
      <c r="O20" s="136">
        <v>5</v>
      </c>
      <c r="P20" s="136"/>
      <c r="Q20" s="136">
        <v>8</v>
      </c>
      <c r="R20" s="136"/>
      <c r="S20" s="136">
        <f t="shared" si="0"/>
        <v>172</v>
      </c>
      <c r="T20" s="171">
        <f t="shared" si="1"/>
        <v>6.615384615384615</v>
      </c>
      <c r="U20" s="136">
        <v>8</v>
      </c>
      <c r="V20" s="136"/>
      <c r="W20" s="136">
        <v>5</v>
      </c>
      <c r="X20" s="136"/>
      <c r="Y20" s="136">
        <v>5</v>
      </c>
      <c r="Z20" s="136">
        <v>4</v>
      </c>
      <c r="AA20" s="136">
        <v>5</v>
      </c>
      <c r="AB20" s="136"/>
      <c r="AC20" s="136">
        <v>7</v>
      </c>
      <c r="AD20" s="136"/>
      <c r="AE20" s="136">
        <v>5</v>
      </c>
      <c r="AF20" s="136">
        <v>4</v>
      </c>
      <c r="AG20" s="136">
        <v>6</v>
      </c>
      <c r="AH20" s="136"/>
      <c r="AI20" s="136">
        <f t="shared" si="2"/>
        <v>143</v>
      </c>
      <c r="AJ20" s="171">
        <f t="shared" si="3"/>
        <v>5.72</v>
      </c>
      <c r="AK20" s="171">
        <f t="shared" si="4"/>
        <v>6.176470588235294</v>
      </c>
      <c r="AL20" s="192" t="s">
        <v>1299</v>
      </c>
      <c r="AM20" s="192" t="s">
        <v>1298</v>
      </c>
      <c r="AN20" s="212">
        <v>7</v>
      </c>
      <c r="AO20" s="212"/>
      <c r="AP20" s="212">
        <v>7</v>
      </c>
      <c r="AQ20" s="212"/>
      <c r="AR20" s="212">
        <v>7</v>
      </c>
      <c r="AS20" s="212"/>
      <c r="AT20" s="212">
        <v>6</v>
      </c>
      <c r="AU20" s="212"/>
      <c r="AV20" s="212">
        <v>6</v>
      </c>
      <c r="AW20" s="212"/>
      <c r="AX20" s="212">
        <v>7</v>
      </c>
      <c r="AY20" s="212"/>
      <c r="AZ20" s="212">
        <v>6</v>
      </c>
      <c r="BA20" s="212"/>
      <c r="BB20" s="212">
        <v>8</v>
      </c>
      <c r="BC20" s="212"/>
      <c r="BD20" s="212">
        <f t="shared" si="5"/>
        <v>190</v>
      </c>
      <c r="BE20" s="238">
        <f t="shared" si="6"/>
        <v>6.785714285714286</v>
      </c>
      <c r="BF20" s="212">
        <v>6</v>
      </c>
      <c r="BG20" s="212"/>
      <c r="BH20" s="212">
        <v>5</v>
      </c>
      <c r="BI20" s="212">
        <v>4</v>
      </c>
      <c r="BJ20" s="212">
        <v>6</v>
      </c>
      <c r="BK20" s="212"/>
      <c r="BL20" s="212">
        <v>6</v>
      </c>
      <c r="BM20" s="212"/>
      <c r="BN20" s="212">
        <v>6</v>
      </c>
      <c r="BO20" s="212"/>
      <c r="BP20" s="212">
        <f t="shared" si="7"/>
        <v>128</v>
      </c>
      <c r="BQ20" s="238">
        <f t="shared" si="8"/>
        <v>5.818181818181818</v>
      </c>
      <c r="BR20" s="238">
        <f t="shared" si="9"/>
        <v>6.36</v>
      </c>
      <c r="BS20" s="192" t="s">
        <v>1299</v>
      </c>
      <c r="BT20" s="192" t="s">
        <v>1298</v>
      </c>
      <c r="BU20" s="212">
        <v>5</v>
      </c>
      <c r="BV20" s="212"/>
      <c r="BW20" s="212">
        <v>7</v>
      </c>
      <c r="BX20" s="212"/>
      <c r="BY20" s="212">
        <v>7</v>
      </c>
      <c r="BZ20" s="212"/>
      <c r="CA20" s="212">
        <v>6</v>
      </c>
      <c r="CB20" s="212"/>
      <c r="CC20" s="212">
        <v>5</v>
      </c>
      <c r="CD20" s="212"/>
      <c r="CE20" s="212">
        <f t="shared" si="10"/>
        <v>124</v>
      </c>
      <c r="CF20" s="192">
        <f t="shared" si="11"/>
        <v>5.904761904761905</v>
      </c>
      <c r="CG20" s="212">
        <v>5</v>
      </c>
      <c r="CH20" s="212"/>
      <c r="CI20" s="212">
        <v>5</v>
      </c>
      <c r="CJ20" s="212"/>
      <c r="CK20" s="212">
        <v>7</v>
      </c>
      <c r="CL20" s="212"/>
      <c r="CM20" s="212">
        <v>8</v>
      </c>
      <c r="CN20" s="212"/>
      <c r="CO20" s="212">
        <v>7</v>
      </c>
      <c r="CP20" s="212"/>
      <c r="CQ20" s="212">
        <v>5</v>
      </c>
      <c r="CR20" s="212"/>
      <c r="CS20" s="212">
        <v>9</v>
      </c>
      <c r="CT20" s="212"/>
      <c r="CU20" s="212"/>
      <c r="CV20" s="212"/>
      <c r="CW20" s="212">
        <f t="shared" si="12"/>
        <v>158</v>
      </c>
      <c r="CX20" s="238">
        <f t="shared" si="13"/>
        <v>6.32</v>
      </c>
      <c r="CY20" s="238">
        <f t="shared" si="14"/>
        <v>6.130434782608695</v>
      </c>
      <c r="CZ20" s="238">
        <f t="shared" si="15"/>
        <v>6.224489795918367</v>
      </c>
      <c r="DA20" s="192"/>
      <c r="DB20" s="216"/>
      <c r="DC20" s="192"/>
      <c r="DD20" s="216"/>
      <c r="DE20" s="192"/>
      <c r="DF20" s="192"/>
      <c r="DG20" s="192"/>
      <c r="DH20" s="216"/>
      <c r="DI20" s="216"/>
      <c r="DJ20" s="192"/>
      <c r="DK20" s="3"/>
    </row>
    <row r="21" spans="1:115" ht="15.75">
      <c r="A21" s="2">
        <v>16</v>
      </c>
      <c r="B21" s="19" t="s">
        <v>914</v>
      </c>
      <c r="C21" s="39" t="s">
        <v>447</v>
      </c>
      <c r="D21" s="29">
        <v>33782</v>
      </c>
      <c r="E21" s="2" t="s">
        <v>529</v>
      </c>
      <c r="F21" s="19" t="s">
        <v>149</v>
      </c>
      <c r="G21" s="339" t="s">
        <v>67</v>
      </c>
      <c r="H21" s="339"/>
      <c r="I21" s="136">
        <v>5</v>
      </c>
      <c r="J21" s="136"/>
      <c r="K21" s="136">
        <v>5</v>
      </c>
      <c r="L21" s="136"/>
      <c r="M21" s="136">
        <v>6</v>
      </c>
      <c r="N21" s="136"/>
      <c r="O21" s="136">
        <v>5</v>
      </c>
      <c r="P21" s="136"/>
      <c r="Q21" s="136">
        <v>7</v>
      </c>
      <c r="R21" s="136"/>
      <c r="S21" s="136">
        <f t="shared" si="0"/>
        <v>145</v>
      </c>
      <c r="T21" s="171">
        <f t="shared" si="1"/>
        <v>5.576923076923077</v>
      </c>
      <c r="U21" s="136">
        <v>5</v>
      </c>
      <c r="V21" s="136"/>
      <c r="W21" s="136">
        <v>5</v>
      </c>
      <c r="X21" s="136"/>
      <c r="Y21" s="136">
        <v>5</v>
      </c>
      <c r="Z21" s="136"/>
      <c r="AA21" s="136">
        <v>5</v>
      </c>
      <c r="AB21" s="136"/>
      <c r="AC21" s="136">
        <v>8</v>
      </c>
      <c r="AD21" s="136"/>
      <c r="AE21" s="136">
        <v>5</v>
      </c>
      <c r="AF21" s="136"/>
      <c r="AG21" s="136">
        <v>6</v>
      </c>
      <c r="AH21" s="136"/>
      <c r="AI21" s="136">
        <f t="shared" si="2"/>
        <v>137</v>
      </c>
      <c r="AJ21" s="171">
        <f t="shared" si="3"/>
        <v>5.48</v>
      </c>
      <c r="AK21" s="171">
        <f t="shared" si="4"/>
        <v>5.529411764705882</v>
      </c>
      <c r="AL21" s="192" t="s">
        <v>1297</v>
      </c>
      <c r="AM21" s="192" t="s">
        <v>1298</v>
      </c>
      <c r="AN21" s="212">
        <v>7</v>
      </c>
      <c r="AO21" s="212"/>
      <c r="AP21" s="212">
        <v>7</v>
      </c>
      <c r="AQ21" s="212"/>
      <c r="AR21" s="212">
        <v>7</v>
      </c>
      <c r="AS21" s="212" t="s">
        <v>1289</v>
      </c>
      <c r="AT21" s="212">
        <v>5</v>
      </c>
      <c r="AU21" s="212"/>
      <c r="AV21" s="212">
        <v>6</v>
      </c>
      <c r="AW21" s="212"/>
      <c r="AX21" s="212">
        <v>7</v>
      </c>
      <c r="AY21" s="212"/>
      <c r="AZ21" s="212">
        <v>6</v>
      </c>
      <c r="BA21" s="212"/>
      <c r="BB21" s="212">
        <v>7</v>
      </c>
      <c r="BC21" s="212"/>
      <c r="BD21" s="212">
        <f t="shared" si="5"/>
        <v>182</v>
      </c>
      <c r="BE21" s="238">
        <f t="shared" si="6"/>
        <v>6.5</v>
      </c>
      <c r="BF21" s="212">
        <v>6</v>
      </c>
      <c r="BG21" s="212"/>
      <c r="BH21" s="212">
        <v>6</v>
      </c>
      <c r="BI21" s="212"/>
      <c r="BJ21" s="212">
        <v>6</v>
      </c>
      <c r="BK21" s="212"/>
      <c r="BL21" s="212">
        <v>7</v>
      </c>
      <c r="BM21" s="212"/>
      <c r="BN21" s="212">
        <v>6</v>
      </c>
      <c r="BO21" s="212"/>
      <c r="BP21" s="212">
        <f t="shared" si="7"/>
        <v>138</v>
      </c>
      <c r="BQ21" s="238">
        <f t="shared" si="8"/>
        <v>6.2727272727272725</v>
      </c>
      <c r="BR21" s="238">
        <f t="shared" si="9"/>
        <v>6.4</v>
      </c>
      <c r="BS21" s="192" t="s">
        <v>1299</v>
      </c>
      <c r="BT21" s="192" t="s">
        <v>1298</v>
      </c>
      <c r="BU21" s="212">
        <v>6</v>
      </c>
      <c r="BV21" s="212"/>
      <c r="BW21" s="212">
        <v>8</v>
      </c>
      <c r="BX21" s="212"/>
      <c r="BY21" s="212">
        <v>8</v>
      </c>
      <c r="BZ21" s="212"/>
      <c r="CA21" s="212">
        <v>6</v>
      </c>
      <c r="CB21" s="212"/>
      <c r="CC21" s="212">
        <v>5</v>
      </c>
      <c r="CD21" s="212"/>
      <c r="CE21" s="212">
        <f t="shared" si="10"/>
        <v>138</v>
      </c>
      <c r="CF21" s="192">
        <f t="shared" si="11"/>
        <v>6.571428571428571</v>
      </c>
      <c r="CG21" s="212">
        <v>8</v>
      </c>
      <c r="CH21" s="212">
        <v>4</v>
      </c>
      <c r="CI21" s="212">
        <v>5</v>
      </c>
      <c r="CJ21" s="212"/>
      <c r="CK21" s="212">
        <v>8</v>
      </c>
      <c r="CL21" s="212"/>
      <c r="CM21" s="212">
        <v>8</v>
      </c>
      <c r="CN21" s="212"/>
      <c r="CO21" s="212">
        <v>7</v>
      </c>
      <c r="CP21" s="212"/>
      <c r="CQ21" s="212">
        <v>7</v>
      </c>
      <c r="CR21" s="212"/>
      <c r="CS21" s="212">
        <v>8</v>
      </c>
      <c r="CT21" s="212"/>
      <c r="CU21" s="212"/>
      <c r="CV21" s="212"/>
      <c r="CW21" s="212">
        <f t="shared" si="12"/>
        <v>183</v>
      </c>
      <c r="CX21" s="238">
        <f t="shared" si="13"/>
        <v>7.32</v>
      </c>
      <c r="CY21" s="238">
        <f t="shared" si="14"/>
        <v>6.978260869565218</v>
      </c>
      <c r="CZ21" s="238">
        <f t="shared" si="15"/>
        <v>6.27891156462585</v>
      </c>
      <c r="DA21" s="192"/>
      <c r="DB21" s="216"/>
      <c r="DC21" s="192"/>
      <c r="DD21" s="216"/>
      <c r="DE21" s="192"/>
      <c r="DF21" s="192"/>
      <c r="DG21" s="192"/>
      <c r="DH21" s="216"/>
      <c r="DI21" s="216"/>
      <c r="DJ21" s="192"/>
      <c r="DK21" s="3"/>
    </row>
    <row r="22" spans="1:115" ht="15.75">
      <c r="A22" s="2">
        <v>17</v>
      </c>
      <c r="B22" s="19" t="s">
        <v>915</v>
      </c>
      <c r="C22" s="39" t="s">
        <v>447</v>
      </c>
      <c r="D22" s="29">
        <v>33804</v>
      </c>
      <c r="E22" s="2" t="s">
        <v>529</v>
      </c>
      <c r="F22" s="19" t="s">
        <v>916</v>
      </c>
      <c r="G22" s="339" t="s">
        <v>67</v>
      </c>
      <c r="H22" s="339"/>
      <c r="I22" s="136">
        <v>5</v>
      </c>
      <c r="J22" s="136"/>
      <c r="K22" s="136">
        <v>5</v>
      </c>
      <c r="L22" s="136">
        <v>4</v>
      </c>
      <c r="M22" s="136">
        <v>5</v>
      </c>
      <c r="N22" s="136"/>
      <c r="O22" s="136">
        <v>5</v>
      </c>
      <c r="P22" s="136"/>
      <c r="Q22" s="136">
        <v>7</v>
      </c>
      <c r="R22" s="136"/>
      <c r="S22" s="136">
        <f t="shared" si="0"/>
        <v>140</v>
      </c>
      <c r="T22" s="171">
        <f t="shared" si="1"/>
        <v>5.384615384615385</v>
      </c>
      <c r="U22" s="136">
        <v>5</v>
      </c>
      <c r="V22" s="136"/>
      <c r="W22" s="136">
        <v>5</v>
      </c>
      <c r="X22" s="136"/>
      <c r="Y22" s="136">
        <v>6</v>
      </c>
      <c r="Z22" s="136">
        <v>4</v>
      </c>
      <c r="AA22" s="136">
        <v>6</v>
      </c>
      <c r="AB22" s="136"/>
      <c r="AC22" s="136">
        <v>7</v>
      </c>
      <c r="AD22" s="136"/>
      <c r="AE22" s="136">
        <v>6</v>
      </c>
      <c r="AF22" s="136" t="s">
        <v>1289</v>
      </c>
      <c r="AG22" s="136">
        <v>6</v>
      </c>
      <c r="AH22" s="136"/>
      <c r="AI22" s="136">
        <f t="shared" si="2"/>
        <v>146</v>
      </c>
      <c r="AJ22" s="171">
        <f t="shared" si="3"/>
        <v>5.84</v>
      </c>
      <c r="AK22" s="171">
        <f t="shared" si="4"/>
        <v>5.607843137254902</v>
      </c>
      <c r="AL22" s="192" t="s">
        <v>1297</v>
      </c>
      <c r="AM22" s="192" t="s">
        <v>1298</v>
      </c>
      <c r="AN22" s="212">
        <v>7</v>
      </c>
      <c r="AO22" s="212"/>
      <c r="AP22" s="212">
        <v>6</v>
      </c>
      <c r="AQ22" s="212"/>
      <c r="AR22" s="212">
        <v>5</v>
      </c>
      <c r="AS22" s="212">
        <v>4</v>
      </c>
      <c r="AT22" s="212">
        <v>7</v>
      </c>
      <c r="AU22" s="212"/>
      <c r="AV22" s="212">
        <v>6</v>
      </c>
      <c r="AW22" s="212"/>
      <c r="AX22" s="212">
        <v>6</v>
      </c>
      <c r="AY22" s="212"/>
      <c r="AZ22" s="212">
        <v>6</v>
      </c>
      <c r="BA22" s="212"/>
      <c r="BB22" s="212">
        <v>7</v>
      </c>
      <c r="BC22" s="212"/>
      <c r="BD22" s="212">
        <f t="shared" si="5"/>
        <v>178</v>
      </c>
      <c r="BE22" s="238">
        <f t="shared" si="6"/>
        <v>6.357142857142857</v>
      </c>
      <c r="BF22" s="212">
        <v>8</v>
      </c>
      <c r="BG22" s="212"/>
      <c r="BH22" s="212">
        <v>5</v>
      </c>
      <c r="BI22" s="212"/>
      <c r="BJ22" s="212">
        <v>6</v>
      </c>
      <c r="BK22" s="212">
        <v>4</v>
      </c>
      <c r="BL22" s="212">
        <v>6</v>
      </c>
      <c r="BM22" s="212"/>
      <c r="BN22" s="212">
        <v>6</v>
      </c>
      <c r="BO22" s="212"/>
      <c r="BP22" s="212">
        <f t="shared" si="7"/>
        <v>134</v>
      </c>
      <c r="BQ22" s="238">
        <f t="shared" si="8"/>
        <v>6.090909090909091</v>
      </c>
      <c r="BR22" s="238">
        <f t="shared" si="9"/>
        <v>6.24</v>
      </c>
      <c r="BS22" s="192" t="s">
        <v>1299</v>
      </c>
      <c r="BT22" s="192" t="s">
        <v>1298</v>
      </c>
      <c r="BU22" s="212">
        <v>6</v>
      </c>
      <c r="BV22" s="212"/>
      <c r="BW22" s="212">
        <v>6</v>
      </c>
      <c r="BX22" s="212"/>
      <c r="BY22" s="212">
        <v>8</v>
      </c>
      <c r="BZ22" s="212"/>
      <c r="CA22" s="212">
        <v>7</v>
      </c>
      <c r="CB22" s="212"/>
      <c r="CC22" s="212">
        <v>6</v>
      </c>
      <c r="CD22" s="212"/>
      <c r="CE22" s="212">
        <f t="shared" si="10"/>
        <v>139</v>
      </c>
      <c r="CF22" s="192">
        <f t="shared" si="11"/>
        <v>6.619047619047619</v>
      </c>
      <c r="CG22" s="212">
        <v>7</v>
      </c>
      <c r="CH22" s="212">
        <v>4</v>
      </c>
      <c r="CI22" s="212">
        <v>5</v>
      </c>
      <c r="CJ22" s="212"/>
      <c r="CK22" s="212">
        <v>6</v>
      </c>
      <c r="CL22" s="212"/>
      <c r="CM22" s="212">
        <v>7</v>
      </c>
      <c r="CN22" s="212"/>
      <c r="CO22" s="212">
        <v>7</v>
      </c>
      <c r="CP22" s="212"/>
      <c r="CQ22" s="212">
        <v>8</v>
      </c>
      <c r="CR22" s="212"/>
      <c r="CS22" s="212">
        <v>8</v>
      </c>
      <c r="CT22" s="212"/>
      <c r="CU22" s="212"/>
      <c r="CV22" s="212"/>
      <c r="CW22" s="212">
        <f t="shared" si="12"/>
        <v>171</v>
      </c>
      <c r="CX22" s="238">
        <f t="shared" si="13"/>
        <v>6.84</v>
      </c>
      <c r="CY22" s="238">
        <f t="shared" si="14"/>
        <v>6.739130434782608</v>
      </c>
      <c r="CZ22" s="238">
        <f t="shared" si="15"/>
        <v>6.1768707482993195</v>
      </c>
      <c r="DA22" s="192"/>
      <c r="DB22" s="216"/>
      <c r="DC22" s="192"/>
      <c r="DD22" s="216"/>
      <c r="DE22" s="192"/>
      <c r="DF22" s="192"/>
      <c r="DG22" s="192"/>
      <c r="DH22" s="216"/>
      <c r="DI22" s="216"/>
      <c r="DJ22" s="192"/>
      <c r="DK22" s="3"/>
    </row>
    <row r="23" spans="1:115" ht="15.75">
      <c r="A23" s="2">
        <v>18</v>
      </c>
      <c r="B23" s="19" t="s">
        <v>917</v>
      </c>
      <c r="C23" s="39" t="s">
        <v>219</v>
      </c>
      <c r="D23" s="29">
        <v>33523</v>
      </c>
      <c r="E23" s="2" t="s">
        <v>529</v>
      </c>
      <c r="F23" s="19" t="s">
        <v>72</v>
      </c>
      <c r="G23" s="339" t="s">
        <v>67</v>
      </c>
      <c r="H23" s="339"/>
      <c r="I23" s="136">
        <v>5</v>
      </c>
      <c r="J23" s="136"/>
      <c r="K23" s="136">
        <v>5</v>
      </c>
      <c r="L23" s="136"/>
      <c r="M23" s="136">
        <v>7</v>
      </c>
      <c r="N23" s="136"/>
      <c r="O23" s="136">
        <v>5</v>
      </c>
      <c r="P23" s="136"/>
      <c r="Q23" s="136">
        <v>7</v>
      </c>
      <c r="R23" s="136"/>
      <c r="S23" s="136">
        <f t="shared" si="0"/>
        <v>150</v>
      </c>
      <c r="T23" s="171">
        <f t="shared" si="1"/>
        <v>5.769230769230769</v>
      </c>
      <c r="U23" s="136">
        <v>6</v>
      </c>
      <c r="V23" s="136"/>
      <c r="W23" s="136">
        <v>5</v>
      </c>
      <c r="X23" s="136"/>
      <c r="Y23" s="136">
        <v>7</v>
      </c>
      <c r="Z23" s="136"/>
      <c r="AA23" s="136">
        <v>7</v>
      </c>
      <c r="AB23" s="136"/>
      <c r="AC23" s="136">
        <v>7</v>
      </c>
      <c r="AD23" s="136"/>
      <c r="AE23" s="136">
        <v>6</v>
      </c>
      <c r="AF23" s="136"/>
      <c r="AG23" s="136">
        <v>6</v>
      </c>
      <c r="AH23" s="136"/>
      <c r="AI23" s="136">
        <f t="shared" si="2"/>
        <v>156</v>
      </c>
      <c r="AJ23" s="171">
        <f t="shared" si="3"/>
        <v>6.24</v>
      </c>
      <c r="AK23" s="171">
        <f t="shared" si="4"/>
        <v>6</v>
      </c>
      <c r="AL23" s="192" t="s">
        <v>1299</v>
      </c>
      <c r="AM23" s="192" t="s">
        <v>1298</v>
      </c>
      <c r="AN23" s="212">
        <v>6</v>
      </c>
      <c r="AO23" s="212"/>
      <c r="AP23" s="212">
        <v>6</v>
      </c>
      <c r="AQ23" s="212"/>
      <c r="AR23" s="212">
        <v>6</v>
      </c>
      <c r="AS23" s="212">
        <v>4</v>
      </c>
      <c r="AT23" s="212">
        <v>6</v>
      </c>
      <c r="AU23" s="212"/>
      <c r="AV23" s="212">
        <v>6</v>
      </c>
      <c r="AW23" s="212"/>
      <c r="AX23" s="212">
        <v>6</v>
      </c>
      <c r="AY23" s="212"/>
      <c r="AZ23" s="212">
        <v>6</v>
      </c>
      <c r="BA23" s="212"/>
      <c r="BB23" s="212">
        <v>6</v>
      </c>
      <c r="BC23" s="212"/>
      <c r="BD23" s="212">
        <f t="shared" si="5"/>
        <v>168</v>
      </c>
      <c r="BE23" s="238">
        <f t="shared" si="6"/>
        <v>6</v>
      </c>
      <c r="BF23" s="212">
        <v>7</v>
      </c>
      <c r="BG23" s="212"/>
      <c r="BH23" s="212">
        <v>6</v>
      </c>
      <c r="BI23" s="212"/>
      <c r="BJ23" s="212">
        <v>6</v>
      </c>
      <c r="BK23" s="212"/>
      <c r="BL23" s="212">
        <v>6</v>
      </c>
      <c r="BM23" s="212"/>
      <c r="BN23" s="212">
        <v>6</v>
      </c>
      <c r="BO23" s="212"/>
      <c r="BP23" s="212">
        <f t="shared" si="7"/>
        <v>135</v>
      </c>
      <c r="BQ23" s="238">
        <f t="shared" si="8"/>
        <v>6.136363636363637</v>
      </c>
      <c r="BR23" s="238">
        <f t="shared" si="9"/>
        <v>6.06</v>
      </c>
      <c r="BS23" s="192" t="s">
        <v>1299</v>
      </c>
      <c r="BT23" s="192" t="s">
        <v>1298</v>
      </c>
      <c r="BU23" s="212">
        <v>5</v>
      </c>
      <c r="BV23" s="212"/>
      <c r="BW23" s="212">
        <v>7</v>
      </c>
      <c r="BX23" s="212"/>
      <c r="BY23" s="212">
        <v>6</v>
      </c>
      <c r="BZ23" s="212"/>
      <c r="CA23" s="212">
        <v>7</v>
      </c>
      <c r="CB23" s="212"/>
      <c r="CC23" s="212">
        <v>5</v>
      </c>
      <c r="CD23" s="212"/>
      <c r="CE23" s="212">
        <f t="shared" si="10"/>
        <v>122</v>
      </c>
      <c r="CF23" s="192">
        <f t="shared" si="11"/>
        <v>5.809523809523809</v>
      </c>
      <c r="CG23" s="212">
        <v>8</v>
      </c>
      <c r="CH23" s="212">
        <v>4</v>
      </c>
      <c r="CI23" s="212">
        <v>8</v>
      </c>
      <c r="CJ23" s="212"/>
      <c r="CK23" s="212">
        <v>5</v>
      </c>
      <c r="CL23" s="212"/>
      <c r="CM23" s="212">
        <v>7</v>
      </c>
      <c r="CN23" s="212"/>
      <c r="CO23" s="212">
        <v>7</v>
      </c>
      <c r="CP23" s="212"/>
      <c r="CQ23" s="212">
        <v>7</v>
      </c>
      <c r="CR23" s="212"/>
      <c r="CS23" s="212">
        <v>8</v>
      </c>
      <c r="CT23" s="212"/>
      <c r="CU23" s="212"/>
      <c r="CV23" s="212"/>
      <c r="CW23" s="212">
        <f t="shared" si="12"/>
        <v>175</v>
      </c>
      <c r="CX23" s="238">
        <f t="shared" si="13"/>
        <v>7</v>
      </c>
      <c r="CY23" s="238">
        <f t="shared" si="14"/>
        <v>6.456521739130435</v>
      </c>
      <c r="CZ23" s="238">
        <f t="shared" si="15"/>
        <v>6.163265306122449</v>
      </c>
      <c r="DA23" s="192"/>
      <c r="DB23" s="216"/>
      <c r="DC23" s="192"/>
      <c r="DD23" s="216"/>
      <c r="DE23" s="192"/>
      <c r="DF23" s="192"/>
      <c r="DG23" s="192"/>
      <c r="DH23" s="216"/>
      <c r="DI23" s="216"/>
      <c r="DJ23" s="192"/>
      <c r="DK23" s="3"/>
    </row>
    <row r="24" spans="1:115" ht="15.75">
      <c r="A24" s="2">
        <v>19</v>
      </c>
      <c r="B24" s="19" t="s">
        <v>918</v>
      </c>
      <c r="C24" s="39" t="s">
        <v>717</v>
      </c>
      <c r="D24" s="29">
        <v>33482</v>
      </c>
      <c r="E24" s="2" t="s">
        <v>529</v>
      </c>
      <c r="F24" s="19" t="s">
        <v>73</v>
      </c>
      <c r="G24" s="339" t="s">
        <v>67</v>
      </c>
      <c r="H24" s="339"/>
      <c r="I24" s="136">
        <v>5</v>
      </c>
      <c r="J24" s="136"/>
      <c r="K24" s="136">
        <v>6</v>
      </c>
      <c r="L24" s="136"/>
      <c r="M24" s="136">
        <v>6</v>
      </c>
      <c r="N24" s="136"/>
      <c r="O24" s="136">
        <v>6</v>
      </c>
      <c r="P24" s="136"/>
      <c r="Q24" s="136">
        <v>6</v>
      </c>
      <c r="R24" s="136"/>
      <c r="S24" s="136">
        <f t="shared" si="0"/>
        <v>151</v>
      </c>
      <c r="T24" s="171">
        <f t="shared" si="1"/>
        <v>5.8076923076923075</v>
      </c>
      <c r="U24" s="136">
        <v>5</v>
      </c>
      <c r="V24" s="136"/>
      <c r="W24" s="136">
        <v>6</v>
      </c>
      <c r="X24" s="136"/>
      <c r="Y24" s="136">
        <v>7</v>
      </c>
      <c r="Z24" s="136"/>
      <c r="AA24" s="136">
        <v>6</v>
      </c>
      <c r="AB24" s="136"/>
      <c r="AC24" s="136">
        <v>8</v>
      </c>
      <c r="AD24" s="136"/>
      <c r="AE24" s="136">
        <v>5</v>
      </c>
      <c r="AF24" s="136"/>
      <c r="AG24" s="136">
        <v>6</v>
      </c>
      <c r="AH24" s="136"/>
      <c r="AI24" s="136">
        <f t="shared" si="2"/>
        <v>151</v>
      </c>
      <c r="AJ24" s="171">
        <f t="shared" si="3"/>
        <v>6.04</v>
      </c>
      <c r="AK24" s="171">
        <f t="shared" si="4"/>
        <v>5.921568627450981</v>
      </c>
      <c r="AL24" s="192" t="s">
        <v>1297</v>
      </c>
      <c r="AM24" s="192" t="s">
        <v>1298</v>
      </c>
      <c r="AN24" s="212">
        <v>7</v>
      </c>
      <c r="AO24" s="212"/>
      <c r="AP24" s="212">
        <v>6</v>
      </c>
      <c r="AQ24" s="212"/>
      <c r="AR24" s="212">
        <v>5</v>
      </c>
      <c r="AS24" s="212"/>
      <c r="AT24" s="212">
        <v>6</v>
      </c>
      <c r="AU24" s="212"/>
      <c r="AV24" s="212">
        <v>8</v>
      </c>
      <c r="AW24" s="212"/>
      <c r="AX24" s="212">
        <v>7</v>
      </c>
      <c r="AY24" s="212"/>
      <c r="AZ24" s="212">
        <v>6</v>
      </c>
      <c r="BA24" s="212"/>
      <c r="BB24" s="212">
        <v>9</v>
      </c>
      <c r="BC24" s="212"/>
      <c r="BD24" s="212">
        <f t="shared" si="5"/>
        <v>191</v>
      </c>
      <c r="BE24" s="238">
        <f t="shared" si="6"/>
        <v>6.821428571428571</v>
      </c>
      <c r="BF24" s="212">
        <v>8</v>
      </c>
      <c r="BG24" s="212"/>
      <c r="BH24" s="212">
        <v>6</v>
      </c>
      <c r="BI24" s="212"/>
      <c r="BJ24" s="212">
        <v>8</v>
      </c>
      <c r="BK24" s="212"/>
      <c r="BL24" s="212">
        <v>6</v>
      </c>
      <c r="BM24" s="212"/>
      <c r="BN24" s="212">
        <v>7</v>
      </c>
      <c r="BO24" s="212"/>
      <c r="BP24" s="212">
        <f t="shared" si="7"/>
        <v>151</v>
      </c>
      <c r="BQ24" s="238">
        <f t="shared" si="8"/>
        <v>6.863636363636363</v>
      </c>
      <c r="BR24" s="238">
        <f t="shared" si="9"/>
        <v>6.84</v>
      </c>
      <c r="BS24" s="192" t="s">
        <v>1299</v>
      </c>
      <c r="BT24" s="192" t="s">
        <v>1298</v>
      </c>
      <c r="BU24" s="212">
        <v>8</v>
      </c>
      <c r="BV24" s="212"/>
      <c r="BW24" s="212">
        <v>7</v>
      </c>
      <c r="BX24" s="212"/>
      <c r="BY24" s="212">
        <v>5</v>
      </c>
      <c r="BZ24" s="212"/>
      <c r="CA24" s="212">
        <v>8</v>
      </c>
      <c r="CB24" s="212"/>
      <c r="CC24" s="212">
        <v>8</v>
      </c>
      <c r="CD24" s="212"/>
      <c r="CE24" s="212">
        <f t="shared" si="10"/>
        <v>150</v>
      </c>
      <c r="CF24" s="192">
        <f t="shared" si="11"/>
        <v>7.142857142857143</v>
      </c>
      <c r="CG24" s="212">
        <v>7</v>
      </c>
      <c r="CH24" s="212"/>
      <c r="CI24" s="212">
        <v>8</v>
      </c>
      <c r="CJ24" s="212"/>
      <c r="CK24" s="212">
        <v>9</v>
      </c>
      <c r="CL24" s="212"/>
      <c r="CM24" s="212">
        <v>9</v>
      </c>
      <c r="CN24" s="212"/>
      <c r="CO24" s="212">
        <v>8</v>
      </c>
      <c r="CP24" s="212"/>
      <c r="CQ24" s="212">
        <v>9</v>
      </c>
      <c r="CR24" s="212"/>
      <c r="CS24" s="212">
        <v>8</v>
      </c>
      <c r="CT24" s="212"/>
      <c r="CU24" s="212"/>
      <c r="CV24" s="212"/>
      <c r="CW24" s="212">
        <f t="shared" si="12"/>
        <v>210</v>
      </c>
      <c r="CX24" s="238">
        <f t="shared" si="13"/>
        <v>8.4</v>
      </c>
      <c r="CY24" s="238">
        <f t="shared" si="14"/>
        <v>7.826086956521739</v>
      </c>
      <c r="CZ24" s="238">
        <f t="shared" si="15"/>
        <v>6.829931972789115</v>
      </c>
      <c r="DA24" s="192"/>
      <c r="DB24" s="249"/>
      <c r="DC24" s="192"/>
      <c r="DD24" s="249"/>
      <c r="DE24" s="192"/>
      <c r="DF24" s="192"/>
      <c r="DG24" s="192"/>
      <c r="DH24" s="249"/>
      <c r="DI24" s="249"/>
      <c r="DJ24" s="192"/>
      <c r="DK24" s="3"/>
    </row>
    <row r="25" spans="1:115" ht="15.75">
      <c r="A25" s="2">
        <v>20</v>
      </c>
      <c r="B25" s="19" t="s">
        <v>919</v>
      </c>
      <c r="C25" s="39" t="s">
        <v>920</v>
      </c>
      <c r="D25" s="29">
        <v>33867</v>
      </c>
      <c r="E25" s="2" t="s">
        <v>529</v>
      </c>
      <c r="F25" s="19" t="s">
        <v>72</v>
      </c>
      <c r="G25" s="339" t="s">
        <v>67</v>
      </c>
      <c r="H25" s="339"/>
      <c r="I25" s="136">
        <v>5</v>
      </c>
      <c r="J25" s="136"/>
      <c r="K25" s="136">
        <v>7</v>
      </c>
      <c r="L25" s="136" t="s">
        <v>1291</v>
      </c>
      <c r="M25" s="136">
        <v>5</v>
      </c>
      <c r="N25" s="136"/>
      <c r="O25" s="136">
        <v>6</v>
      </c>
      <c r="P25" s="136"/>
      <c r="Q25" s="136">
        <v>5</v>
      </c>
      <c r="R25" s="136">
        <v>4</v>
      </c>
      <c r="S25" s="136">
        <f t="shared" si="0"/>
        <v>148</v>
      </c>
      <c r="T25" s="171">
        <f t="shared" si="1"/>
        <v>5.6923076923076925</v>
      </c>
      <c r="U25" s="136">
        <v>5</v>
      </c>
      <c r="V25" s="136"/>
      <c r="W25" s="136">
        <v>5</v>
      </c>
      <c r="X25" s="136"/>
      <c r="Y25" s="136">
        <v>5</v>
      </c>
      <c r="Z25" s="136">
        <v>4</v>
      </c>
      <c r="AA25" s="136">
        <v>6</v>
      </c>
      <c r="AB25" s="136"/>
      <c r="AC25" s="136">
        <v>7</v>
      </c>
      <c r="AD25" s="136"/>
      <c r="AE25" s="136">
        <v>5</v>
      </c>
      <c r="AF25" s="136"/>
      <c r="AG25" s="136">
        <v>6</v>
      </c>
      <c r="AH25" s="136"/>
      <c r="AI25" s="136">
        <f t="shared" si="2"/>
        <v>138</v>
      </c>
      <c r="AJ25" s="171">
        <f t="shared" si="3"/>
        <v>5.52</v>
      </c>
      <c r="AK25" s="171">
        <f t="shared" si="4"/>
        <v>5.607843137254902</v>
      </c>
      <c r="AL25" s="192" t="s">
        <v>1297</v>
      </c>
      <c r="AM25" s="192" t="s">
        <v>1298</v>
      </c>
      <c r="AN25" s="212">
        <v>7</v>
      </c>
      <c r="AO25" s="212"/>
      <c r="AP25" s="212">
        <v>6</v>
      </c>
      <c r="AQ25" s="212"/>
      <c r="AR25" s="212">
        <v>5</v>
      </c>
      <c r="AS25" s="212"/>
      <c r="AT25" s="212">
        <v>7</v>
      </c>
      <c r="AU25" s="212"/>
      <c r="AV25" s="212">
        <v>6</v>
      </c>
      <c r="AW25" s="212"/>
      <c r="AX25" s="212">
        <v>6</v>
      </c>
      <c r="AY25" s="212"/>
      <c r="AZ25" s="212">
        <v>6</v>
      </c>
      <c r="BA25" s="212"/>
      <c r="BB25" s="212">
        <v>6</v>
      </c>
      <c r="BC25" s="212"/>
      <c r="BD25" s="212">
        <f t="shared" si="5"/>
        <v>174</v>
      </c>
      <c r="BE25" s="238">
        <f t="shared" si="6"/>
        <v>6.214285714285714</v>
      </c>
      <c r="BF25" s="212">
        <v>6</v>
      </c>
      <c r="BG25" s="212"/>
      <c r="BH25" s="212">
        <v>5</v>
      </c>
      <c r="BI25" s="212"/>
      <c r="BJ25" s="212">
        <v>5</v>
      </c>
      <c r="BK25" s="212"/>
      <c r="BL25" s="212">
        <v>5</v>
      </c>
      <c r="BM25" s="212"/>
      <c r="BN25" s="212">
        <v>7</v>
      </c>
      <c r="BO25" s="212"/>
      <c r="BP25" s="212">
        <f t="shared" si="7"/>
        <v>123</v>
      </c>
      <c r="BQ25" s="238">
        <f t="shared" si="8"/>
        <v>5.590909090909091</v>
      </c>
      <c r="BR25" s="238">
        <f t="shared" si="9"/>
        <v>5.94</v>
      </c>
      <c r="BS25" s="192" t="s">
        <v>1297</v>
      </c>
      <c r="BT25" s="192" t="s">
        <v>1298</v>
      </c>
      <c r="BU25" s="212">
        <v>6</v>
      </c>
      <c r="BV25" s="212"/>
      <c r="BW25" s="212">
        <v>6</v>
      </c>
      <c r="BX25" s="212"/>
      <c r="BY25" s="212">
        <v>5</v>
      </c>
      <c r="BZ25" s="212"/>
      <c r="CA25" s="212">
        <v>6</v>
      </c>
      <c r="CB25" s="212"/>
      <c r="CC25" s="212">
        <v>5</v>
      </c>
      <c r="CD25" s="212"/>
      <c r="CE25" s="212">
        <f t="shared" si="10"/>
        <v>117</v>
      </c>
      <c r="CF25" s="192">
        <f t="shared" si="11"/>
        <v>5.571428571428571</v>
      </c>
      <c r="CG25" s="212">
        <v>5</v>
      </c>
      <c r="CH25" s="212"/>
      <c r="CI25" s="212">
        <v>5</v>
      </c>
      <c r="CJ25" s="212"/>
      <c r="CK25" s="212">
        <v>7</v>
      </c>
      <c r="CL25" s="212"/>
      <c r="CM25" s="212">
        <v>6</v>
      </c>
      <c r="CN25" s="212"/>
      <c r="CO25" s="212">
        <v>7</v>
      </c>
      <c r="CP25" s="212"/>
      <c r="CQ25" s="212">
        <v>5</v>
      </c>
      <c r="CR25" s="212"/>
      <c r="CS25" s="212">
        <v>8</v>
      </c>
      <c r="CT25" s="212"/>
      <c r="CU25" s="212"/>
      <c r="CV25" s="212"/>
      <c r="CW25" s="212">
        <f t="shared" si="12"/>
        <v>147</v>
      </c>
      <c r="CX25" s="238">
        <f t="shared" si="13"/>
        <v>5.88</v>
      </c>
      <c r="CY25" s="238">
        <f t="shared" si="14"/>
        <v>5.739130434782608</v>
      </c>
      <c r="CZ25" s="238">
        <f t="shared" si="15"/>
        <v>5.761904761904762</v>
      </c>
      <c r="DA25" s="192"/>
      <c r="DB25" s="216"/>
      <c r="DC25" s="192"/>
      <c r="DD25" s="216"/>
      <c r="DE25" s="192"/>
      <c r="DF25" s="192"/>
      <c r="DG25" s="192"/>
      <c r="DH25" s="216"/>
      <c r="DI25" s="216"/>
      <c r="DJ25" s="192"/>
      <c r="DK25" s="3"/>
    </row>
    <row r="26" spans="1:115" ht="15.75">
      <c r="A26" s="2">
        <v>21</v>
      </c>
      <c r="B26" s="19" t="s">
        <v>921</v>
      </c>
      <c r="C26" s="39" t="s">
        <v>457</v>
      </c>
      <c r="D26" s="29">
        <v>33304</v>
      </c>
      <c r="E26" s="2" t="s">
        <v>529</v>
      </c>
      <c r="F26" s="19" t="s">
        <v>83</v>
      </c>
      <c r="G26" s="339" t="s">
        <v>67</v>
      </c>
      <c r="H26" s="339"/>
      <c r="I26" s="136">
        <v>5</v>
      </c>
      <c r="J26" s="136"/>
      <c r="K26" s="136">
        <v>6</v>
      </c>
      <c r="L26" s="136"/>
      <c r="M26" s="136">
        <v>7</v>
      </c>
      <c r="N26" s="136"/>
      <c r="O26" s="136">
        <v>7</v>
      </c>
      <c r="P26" s="136"/>
      <c r="Q26" s="136">
        <v>7</v>
      </c>
      <c r="R26" s="136"/>
      <c r="S26" s="136">
        <f t="shared" si="0"/>
        <v>165</v>
      </c>
      <c r="T26" s="171">
        <f t="shared" si="1"/>
        <v>6.346153846153846</v>
      </c>
      <c r="U26" s="136">
        <v>6</v>
      </c>
      <c r="V26" s="136"/>
      <c r="W26" s="136">
        <v>6</v>
      </c>
      <c r="X26" s="136"/>
      <c r="Y26" s="136">
        <v>5</v>
      </c>
      <c r="Z26" s="136"/>
      <c r="AA26" s="136">
        <v>7</v>
      </c>
      <c r="AB26" s="136"/>
      <c r="AC26" s="136">
        <v>7</v>
      </c>
      <c r="AD26" s="136"/>
      <c r="AE26" s="136">
        <v>6</v>
      </c>
      <c r="AF26" s="136"/>
      <c r="AG26" s="136">
        <v>7</v>
      </c>
      <c r="AH26" s="136"/>
      <c r="AI26" s="136">
        <f t="shared" si="2"/>
        <v>157</v>
      </c>
      <c r="AJ26" s="171">
        <f t="shared" si="3"/>
        <v>6.28</v>
      </c>
      <c r="AK26" s="171">
        <f t="shared" si="4"/>
        <v>6.313725490196078</v>
      </c>
      <c r="AL26" s="192" t="s">
        <v>1299</v>
      </c>
      <c r="AM26" s="192" t="s">
        <v>1298</v>
      </c>
      <c r="AN26" s="212">
        <v>7</v>
      </c>
      <c r="AO26" s="212"/>
      <c r="AP26" s="212">
        <v>7</v>
      </c>
      <c r="AQ26" s="212"/>
      <c r="AR26" s="212">
        <v>5</v>
      </c>
      <c r="AS26" s="212"/>
      <c r="AT26" s="212">
        <v>6</v>
      </c>
      <c r="AU26" s="212"/>
      <c r="AV26" s="212">
        <v>8</v>
      </c>
      <c r="AW26" s="212"/>
      <c r="AX26" s="212">
        <v>6</v>
      </c>
      <c r="AY26" s="212"/>
      <c r="AZ26" s="212">
        <v>7</v>
      </c>
      <c r="BA26" s="212"/>
      <c r="BB26" s="212">
        <v>8</v>
      </c>
      <c r="BC26" s="212"/>
      <c r="BD26" s="212">
        <f t="shared" si="5"/>
        <v>190</v>
      </c>
      <c r="BE26" s="238">
        <f t="shared" si="6"/>
        <v>6.785714285714286</v>
      </c>
      <c r="BF26" s="212">
        <v>8</v>
      </c>
      <c r="BG26" s="212"/>
      <c r="BH26" s="212">
        <v>7</v>
      </c>
      <c r="BI26" s="212"/>
      <c r="BJ26" s="212">
        <v>6</v>
      </c>
      <c r="BK26" s="212"/>
      <c r="BL26" s="212">
        <v>6</v>
      </c>
      <c r="BM26" s="212"/>
      <c r="BN26" s="212">
        <v>6</v>
      </c>
      <c r="BO26" s="212"/>
      <c r="BP26" s="212">
        <f t="shared" si="7"/>
        <v>142</v>
      </c>
      <c r="BQ26" s="238">
        <f t="shared" si="8"/>
        <v>6.454545454545454</v>
      </c>
      <c r="BR26" s="238">
        <f t="shared" si="9"/>
        <v>6.64</v>
      </c>
      <c r="BS26" s="192" t="s">
        <v>1299</v>
      </c>
      <c r="BT26" s="192" t="s">
        <v>1298</v>
      </c>
      <c r="BU26" s="212">
        <v>7</v>
      </c>
      <c r="BV26" s="212"/>
      <c r="BW26" s="212">
        <v>7</v>
      </c>
      <c r="BX26" s="212"/>
      <c r="BY26" s="212">
        <v>7</v>
      </c>
      <c r="BZ26" s="212"/>
      <c r="CA26" s="212">
        <v>6</v>
      </c>
      <c r="CB26" s="212"/>
      <c r="CC26" s="212">
        <v>7</v>
      </c>
      <c r="CD26" s="212"/>
      <c r="CE26" s="212">
        <f t="shared" si="10"/>
        <v>144</v>
      </c>
      <c r="CF26" s="192">
        <f t="shared" si="11"/>
        <v>6.857142857142857</v>
      </c>
      <c r="CG26" s="212">
        <v>5</v>
      </c>
      <c r="CH26" s="212"/>
      <c r="CI26" s="212">
        <v>8</v>
      </c>
      <c r="CJ26" s="212"/>
      <c r="CK26" s="212">
        <v>5</v>
      </c>
      <c r="CL26" s="212"/>
      <c r="CM26" s="212">
        <v>7</v>
      </c>
      <c r="CN26" s="212"/>
      <c r="CO26" s="212">
        <v>9</v>
      </c>
      <c r="CP26" s="212"/>
      <c r="CQ26" s="212">
        <v>7</v>
      </c>
      <c r="CR26" s="212"/>
      <c r="CS26" s="212">
        <v>7</v>
      </c>
      <c r="CT26" s="212"/>
      <c r="CU26" s="212"/>
      <c r="CV26" s="212"/>
      <c r="CW26" s="212">
        <f t="shared" si="12"/>
        <v>168</v>
      </c>
      <c r="CX26" s="238">
        <f t="shared" si="13"/>
        <v>6.72</v>
      </c>
      <c r="CY26" s="238">
        <f t="shared" si="14"/>
        <v>6.782608695652174</v>
      </c>
      <c r="CZ26" s="238">
        <f t="shared" si="15"/>
        <v>6.571428571428571</v>
      </c>
      <c r="DA26" s="192"/>
      <c r="DB26" s="216"/>
      <c r="DC26" s="192"/>
      <c r="DD26" s="216"/>
      <c r="DE26" s="192"/>
      <c r="DF26" s="192"/>
      <c r="DG26" s="192"/>
      <c r="DH26" s="216"/>
      <c r="DI26" s="216"/>
      <c r="DJ26" s="192"/>
      <c r="DK26" s="3"/>
    </row>
    <row r="27" spans="1:115" ht="15.75">
      <c r="A27" s="2">
        <v>22</v>
      </c>
      <c r="B27" s="19" t="s">
        <v>922</v>
      </c>
      <c r="C27" s="39" t="s">
        <v>457</v>
      </c>
      <c r="D27" s="29">
        <v>33962</v>
      </c>
      <c r="E27" s="2" t="s">
        <v>529</v>
      </c>
      <c r="F27" s="19" t="s">
        <v>72</v>
      </c>
      <c r="G27" s="339" t="s">
        <v>67</v>
      </c>
      <c r="H27" s="339"/>
      <c r="I27" s="136">
        <v>5</v>
      </c>
      <c r="J27" s="136"/>
      <c r="K27" s="136">
        <v>6</v>
      </c>
      <c r="L27" s="136">
        <v>4</v>
      </c>
      <c r="M27" s="136">
        <v>6</v>
      </c>
      <c r="N27" s="136"/>
      <c r="O27" s="136">
        <v>5</v>
      </c>
      <c r="P27" s="136">
        <v>4</v>
      </c>
      <c r="Q27" s="136">
        <v>7</v>
      </c>
      <c r="R27" s="136"/>
      <c r="S27" s="136">
        <f t="shared" si="0"/>
        <v>152</v>
      </c>
      <c r="T27" s="171">
        <f t="shared" si="1"/>
        <v>5.846153846153846</v>
      </c>
      <c r="U27" s="136">
        <v>5</v>
      </c>
      <c r="V27" s="136"/>
      <c r="W27" s="136">
        <v>5</v>
      </c>
      <c r="X27" s="136"/>
      <c r="Y27" s="136">
        <v>5</v>
      </c>
      <c r="Z27" s="136">
        <v>4</v>
      </c>
      <c r="AA27" s="136">
        <v>6</v>
      </c>
      <c r="AB27" s="136"/>
      <c r="AC27" s="136">
        <v>8</v>
      </c>
      <c r="AD27" s="136"/>
      <c r="AE27" s="136">
        <v>5</v>
      </c>
      <c r="AF27" s="136"/>
      <c r="AG27" s="136">
        <v>6</v>
      </c>
      <c r="AH27" s="136"/>
      <c r="AI27" s="136">
        <f t="shared" si="2"/>
        <v>141</v>
      </c>
      <c r="AJ27" s="171">
        <f t="shared" si="3"/>
        <v>5.64</v>
      </c>
      <c r="AK27" s="171">
        <f t="shared" si="4"/>
        <v>5.745098039215686</v>
      </c>
      <c r="AL27" s="192" t="s">
        <v>1297</v>
      </c>
      <c r="AM27" s="192" t="s">
        <v>1298</v>
      </c>
      <c r="AN27" s="212">
        <v>7</v>
      </c>
      <c r="AO27" s="212"/>
      <c r="AP27" s="212">
        <v>6</v>
      </c>
      <c r="AQ27" s="212"/>
      <c r="AR27" s="212">
        <v>5</v>
      </c>
      <c r="AS27" s="212"/>
      <c r="AT27" s="212">
        <v>5</v>
      </c>
      <c r="AU27" s="212"/>
      <c r="AV27" s="212">
        <v>7</v>
      </c>
      <c r="AW27" s="212"/>
      <c r="AX27" s="212">
        <v>5</v>
      </c>
      <c r="AY27" s="212"/>
      <c r="AZ27" s="212">
        <v>6</v>
      </c>
      <c r="BA27" s="212"/>
      <c r="BB27" s="212">
        <v>5</v>
      </c>
      <c r="BC27" s="212"/>
      <c r="BD27" s="212">
        <f t="shared" si="5"/>
        <v>162</v>
      </c>
      <c r="BE27" s="238">
        <f t="shared" si="6"/>
        <v>5.785714285714286</v>
      </c>
      <c r="BF27" s="212">
        <v>5</v>
      </c>
      <c r="BG27" s="212"/>
      <c r="BH27" s="212">
        <v>5</v>
      </c>
      <c r="BI27" s="212"/>
      <c r="BJ27" s="212">
        <v>6</v>
      </c>
      <c r="BK27" s="212"/>
      <c r="BL27" s="212">
        <v>5</v>
      </c>
      <c r="BM27" s="212"/>
      <c r="BN27" s="212">
        <v>6</v>
      </c>
      <c r="BO27" s="212"/>
      <c r="BP27" s="212">
        <f t="shared" si="7"/>
        <v>119</v>
      </c>
      <c r="BQ27" s="238">
        <f t="shared" si="8"/>
        <v>5.409090909090909</v>
      </c>
      <c r="BR27" s="238">
        <f t="shared" si="9"/>
        <v>5.62</v>
      </c>
      <c r="BS27" s="192" t="s">
        <v>1297</v>
      </c>
      <c r="BT27" s="192" t="s">
        <v>1298</v>
      </c>
      <c r="BU27" s="212">
        <v>5</v>
      </c>
      <c r="BV27" s="212"/>
      <c r="BW27" s="212">
        <v>7</v>
      </c>
      <c r="BX27" s="212"/>
      <c r="BY27" s="212">
        <v>7</v>
      </c>
      <c r="BZ27" s="212"/>
      <c r="CA27" s="212">
        <v>6</v>
      </c>
      <c r="CB27" s="212">
        <v>4</v>
      </c>
      <c r="CC27" s="212">
        <v>6</v>
      </c>
      <c r="CD27" s="212">
        <v>3</v>
      </c>
      <c r="CE27" s="212">
        <f t="shared" si="10"/>
        <v>128</v>
      </c>
      <c r="CF27" s="192">
        <f t="shared" si="11"/>
        <v>6.095238095238095</v>
      </c>
      <c r="CG27" s="212">
        <v>5</v>
      </c>
      <c r="CH27" s="212"/>
      <c r="CI27" s="212">
        <v>5</v>
      </c>
      <c r="CJ27" s="212"/>
      <c r="CK27" s="212">
        <v>6</v>
      </c>
      <c r="CL27" s="212"/>
      <c r="CM27" s="212">
        <v>9</v>
      </c>
      <c r="CN27" s="212"/>
      <c r="CO27" s="212">
        <v>7</v>
      </c>
      <c r="CP27" s="212"/>
      <c r="CQ27" s="212">
        <v>5</v>
      </c>
      <c r="CR27" s="212"/>
      <c r="CS27" s="212">
        <v>8</v>
      </c>
      <c r="CT27" s="212"/>
      <c r="CU27" s="212"/>
      <c r="CV27" s="212"/>
      <c r="CW27" s="212">
        <f t="shared" si="12"/>
        <v>158</v>
      </c>
      <c r="CX27" s="238">
        <f t="shared" si="13"/>
        <v>6.32</v>
      </c>
      <c r="CY27" s="238">
        <f t="shared" si="14"/>
        <v>6.217391304347826</v>
      </c>
      <c r="CZ27" s="238">
        <f t="shared" si="15"/>
        <v>5.850340136054422</v>
      </c>
      <c r="DA27" s="192"/>
      <c r="DB27" s="216"/>
      <c r="DC27" s="192"/>
      <c r="DD27" s="216"/>
      <c r="DE27" s="192"/>
      <c r="DF27" s="192"/>
      <c r="DG27" s="192"/>
      <c r="DH27" s="216"/>
      <c r="DI27" s="216"/>
      <c r="DJ27" s="192"/>
      <c r="DK27" s="3"/>
    </row>
    <row r="28" spans="1:115" ht="15.75">
      <c r="A28" s="2">
        <v>23</v>
      </c>
      <c r="B28" s="19" t="s">
        <v>642</v>
      </c>
      <c r="C28" s="39" t="s">
        <v>457</v>
      </c>
      <c r="D28" s="29">
        <v>33780</v>
      </c>
      <c r="E28" s="2" t="s">
        <v>529</v>
      </c>
      <c r="F28" s="19" t="s">
        <v>378</v>
      </c>
      <c r="G28" s="339" t="s">
        <v>67</v>
      </c>
      <c r="H28" s="339"/>
      <c r="I28" s="136">
        <v>6</v>
      </c>
      <c r="J28" s="136"/>
      <c r="K28" s="136">
        <v>5</v>
      </c>
      <c r="L28" s="136"/>
      <c r="M28" s="136">
        <v>5</v>
      </c>
      <c r="N28" s="136"/>
      <c r="O28" s="136">
        <v>5</v>
      </c>
      <c r="P28" s="136"/>
      <c r="Q28" s="136">
        <v>7</v>
      </c>
      <c r="R28" s="136"/>
      <c r="S28" s="136">
        <f t="shared" si="0"/>
        <v>145</v>
      </c>
      <c r="T28" s="171">
        <f t="shared" si="1"/>
        <v>5.576923076923077</v>
      </c>
      <c r="U28" s="136">
        <v>8</v>
      </c>
      <c r="V28" s="136"/>
      <c r="W28" s="136">
        <v>5</v>
      </c>
      <c r="X28" s="136"/>
      <c r="Y28" s="136">
        <v>5</v>
      </c>
      <c r="Z28" s="136">
        <v>4</v>
      </c>
      <c r="AA28" s="136">
        <v>5</v>
      </c>
      <c r="AB28" s="136"/>
      <c r="AC28" s="136">
        <v>8</v>
      </c>
      <c r="AD28" s="136"/>
      <c r="AE28" s="136">
        <v>6</v>
      </c>
      <c r="AF28" s="136" t="s">
        <v>1289</v>
      </c>
      <c r="AG28" s="136">
        <v>7</v>
      </c>
      <c r="AH28" s="136"/>
      <c r="AI28" s="136">
        <f t="shared" si="2"/>
        <v>154</v>
      </c>
      <c r="AJ28" s="171">
        <f t="shared" si="3"/>
        <v>6.16</v>
      </c>
      <c r="AK28" s="171">
        <f t="shared" si="4"/>
        <v>5.862745098039215</v>
      </c>
      <c r="AL28" s="192" t="s">
        <v>1297</v>
      </c>
      <c r="AM28" s="192" t="s">
        <v>1298</v>
      </c>
      <c r="AN28" s="212">
        <v>7</v>
      </c>
      <c r="AO28" s="212"/>
      <c r="AP28" s="212">
        <v>6</v>
      </c>
      <c r="AQ28" s="212"/>
      <c r="AR28" s="212">
        <v>5</v>
      </c>
      <c r="AS28" s="212"/>
      <c r="AT28" s="212">
        <v>7</v>
      </c>
      <c r="AU28" s="212"/>
      <c r="AV28" s="212">
        <v>5</v>
      </c>
      <c r="AW28" s="212"/>
      <c r="AX28" s="212">
        <v>7</v>
      </c>
      <c r="AY28" s="212"/>
      <c r="AZ28" s="212">
        <v>7</v>
      </c>
      <c r="BA28" s="212"/>
      <c r="BB28" s="212">
        <v>8</v>
      </c>
      <c r="BC28" s="212"/>
      <c r="BD28" s="212">
        <f t="shared" si="5"/>
        <v>185</v>
      </c>
      <c r="BE28" s="238">
        <f t="shared" si="6"/>
        <v>6.607142857142857</v>
      </c>
      <c r="BF28" s="212">
        <v>6</v>
      </c>
      <c r="BG28" s="212"/>
      <c r="BH28" s="212">
        <v>5</v>
      </c>
      <c r="BI28" s="212"/>
      <c r="BJ28" s="212">
        <v>6</v>
      </c>
      <c r="BK28" s="212">
        <v>4</v>
      </c>
      <c r="BL28" s="212">
        <v>5</v>
      </c>
      <c r="BM28" s="212"/>
      <c r="BN28" s="212">
        <v>6</v>
      </c>
      <c r="BO28" s="212"/>
      <c r="BP28" s="212">
        <f t="shared" si="7"/>
        <v>122</v>
      </c>
      <c r="BQ28" s="238">
        <f t="shared" si="8"/>
        <v>5.545454545454546</v>
      </c>
      <c r="BR28" s="238">
        <f t="shared" si="9"/>
        <v>6.14</v>
      </c>
      <c r="BS28" s="192" t="s">
        <v>1299</v>
      </c>
      <c r="BT28" s="192" t="s">
        <v>1298</v>
      </c>
      <c r="BU28" s="212">
        <v>6</v>
      </c>
      <c r="BV28" s="212"/>
      <c r="BW28" s="212">
        <v>7</v>
      </c>
      <c r="BX28" s="212"/>
      <c r="BY28" s="212">
        <v>9</v>
      </c>
      <c r="BZ28" s="212"/>
      <c r="CA28" s="212">
        <v>7</v>
      </c>
      <c r="CB28" s="212"/>
      <c r="CC28" s="212">
        <v>7</v>
      </c>
      <c r="CD28" s="212"/>
      <c r="CE28" s="212">
        <f t="shared" si="10"/>
        <v>151</v>
      </c>
      <c r="CF28" s="192">
        <f t="shared" si="11"/>
        <v>7.190476190476191</v>
      </c>
      <c r="CG28" s="212">
        <v>5</v>
      </c>
      <c r="CH28" s="212"/>
      <c r="CI28" s="212">
        <v>7</v>
      </c>
      <c r="CJ28" s="212"/>
      <c r="CK28" s="212">
        <v>7</v>
      </c>
      <c r="CL28" s="212"/>
      <c r="CM28" s="212">
        <v>8</v>
      </c>
      <c r="CN28" s="212"/>
      <c r="CO28" s="212">
        <v>9</v>
      </c>
      <c r="CP28" s="212"/>
      <c r="CQ28" s="212">
        <v>6</v>
      </c>
      <c r="CR28" s="212"/>
      <c r="CS28" s="212">
        <v>8</v>
      </c>
      <c r="CT28" s="212"/>
      <c r="CU28" s="212"/>
      <c r="CV28" s="212"/>
      <c r="CW28" s="212">
        <f t="shared" si="12"/>
        <v>174</v>
      </c>
      <c r="CX28" s="238">
        <f t="shared" si="13"/>
        <v>6.96</v>
      </c>
      <c r="CY28" s="238">
        <f t="shared" si="14"/>
        <v>7.065217391304348</v>
      </c>
      <c r="CZ28" s="238">
        <f t="shared" si="15"/>
        <v>6.333333333333333</v>
      </c>
      <c r="DA28" s="192"/>
      <c r="DB28" s="216"/>
      <c r="DC28" s="192"/>
      <c r="DD28" s="216"/>
      <c r="DE28" s="192"/>
      <c r="DF28" s="192"/>
      <c r="DG28" s="192"/>
      <c r="DH28" s="216"/>
      <c r="DI28" s="216"/>
      <c r="DJ28" s="192"/>
      <c r="DK28" s="3"/>
    </row>
    <row r="29" spans="1:115" ht="15.75">
      <c r="A29" s="2">
        <v>24</v>
      </c>
      <c r="B29" s="19" t="s">
        <v>660</v>
      </c>
      <c r="C29" s="39" t="s">
        <v>923</v>
      </c>
      <c r="D29" s="29">
        <v>33805</v>
      </c>
      <c r="E29" s="2" t="s">
        <v>529</v>
      </c>
      <c r="F29" s="19" t="s">
        <v>72</v>
      </c>
      <c r="G29" s="339" t="s">
        <v>67</v>
      </c>
      <c r="H29" s="339"/>
      <c r="I29" s="136">
        <v>5</v>
      </c>
      <c r="J29" s="136"/>
      <c r="K29" s="136">
        <v>6</v>
      </c>
      <c r="L29" s="136"/>
      <c r="M29" s="136">
        <v>6</v>
      </c>
      <c r="N29" s="136"/>
      <c r="O29" s="136">
        <v>6</v>
      </c>
      <c r="P29" s="136" t="s">
        <v>1289</v>
      </c>
      <c r="Q29" s="136">
        <v>7</v>
      </c>
      <c r="R29" s="136"/>
      <c r="S29" s="136">
        <f t="shared" si="0"/>
        <v>156</v>
      </c>
      <c r="T29" s="171">
        <f t="shared" si="1"/>
        <v>6</v>
      </c>
      <c r="U29" s="136">
        <v>7</v>
      </c>
      <c r="V29" s="136"/>
      <c r="W29" s="136">
        <v>5</v>
      </c>
      <c r="X29" s="136"/>
      <c r="Y29" s="136">
        <v>5</v>
      </c>
      <c r="Z29" s="136">
        <v>4</v>
      </c>
      <c r="AA29" s="136">
        <v>6</v>
      </c>
      <c r="AB29" s="136"/>
      <c r="AC29" s="136">
        <v>7</v>
      </c>
      <c r="AD29" s="136"/>
      <c r="AE29" s="136">
        <v>5</v>
      </c>
      <c r="AF29" s="136"/>
      <c r="AG29" s="136">
        <v>6</v>
      </c>
      <c r="AH29" s="136"/>
      <c r="AI29" s="136">
        <f t="shared" si="2"/>
        <v>144</v>
      </c>
      <c r="AJ29" s="171">
        <f t="shared" si="3"/>
        <v>5.76</v>
      </c>
      <c r="AK29" s="171">
        <f t="shared" si="4"/>
        <v>5.882352941176471</v>
      </c>
      <c r="AL29" s="192" t="s">
        <v>1297</v>
      </c>
      <c r="AM29" s="192" t="s">
        <v>1298</v>
      </c>
      <c r="AN29" s="212">
        <v>7</v>
      </c>
      <c r="AO29" s="212"/>
      <c r="AP29" s="212">
        <v>7</v>
      </c>
      <c r="AQ29" s="212"/>
      <c r="AR29" s="212">
        <v>6</v>
      </c>
      <c r="AS29" s="212">
        <v>4</v>
      </c>
      <c r="AT29" s="212">
        <v>5</v>
      </c>
      <c r="AU29" s="212"/>
      <c r="AV29" s="212">
        <v>7</v>
      </c>
      <c r="AW29" s="212"/>
      <c r="AX29" s="212">
        <v>5</v>
      </c>
      <c r="AY29" s="212"/>
      <c r="AZ29" s="212">
        <v>6</v>
      </c>
      <c r="BA29" s="212"/>
      <c r="BB29" s="212">
        <v>6</v>
      </c>
      <c r="BC29" s="212"/>
      <c r="BD29" s="212">
        <f t="shared" si="5"/>
        <v>172</v>
      </c>
      <c r="BE29" s="238">
        <f t="shared" si="6"/>
        <v>6.142857142857143</v>
      </c>
      <c r="BF29" s="212">
        <v>6</v>
      </c>
      <c r="BG29" s="212"/>
      <c r="BH29" s="212">
        <v>5</v>
      </c>
      <c r="BI29" s="212">
        <v>4</v>
      </c>
      <c r="BJ29" s="212">
        <v>6</v>
      </c>
      <c r="BK29" s="212"/>
      <c r="BL29" s="212">
        <v>6</v>
      </c>
      <c r="BM29" s="212">
        <v>4</v>
      </c>
      <c r="BN29" s="212">
        <v>6</v>
      </c>
      <c r="BO29" s="212"/>
      <c r="BP29" s="212">
        <f t="shared" si="7"/>
        <v>128</v>
      </c>
      <c r="BQ29" s="238">
        <f t="shared" si="8"/>
        <v>5.818181818181818</v>
      </c>
      <c r="BR29" s="238">
        <f t="shared" si="9"/>
        <v>6</v>
      </c>
      <c r="BS29" s="192" t="s">
        <v>1299</v>
      </c>
      <c r="BT29" s="192" t="s">
        <v>1298</v>
      </c>
      <c r="BU29" s="212">
        <v>5</v>
      </c>
      <c r="BV29" s="212"/>
      <c r="BW29" s="212">
        <v>7</v>
      </c>
      <c r="BX29" s="212"/>
      <c r="BY29" s="212">
        <v>8</v>
      </c>
      <c r="BZ29" s="212"/>
      <c r="CA29" s="212">
        <v>6</v>
      </c>
      <c r="CB29" s="212">
        <v>4</v>
      </c>
      <c r="CC29" s="212">
        <v>5</v>
      </c>
      <c r="CD29" s="212"/>
      <c r="CE29" s="212">
        <f t="shared" si="10"/>
        <v>129</v>
      </c>
      <c r="CF29" s="192">
        <f t="shared" si="11"/>
        <v>6.142857142857143</v>
      </c>
      <c r="CG29" s="212">
        <v>5</v>
      </c>
      <c r="CH29" s="212"/>
      <c r="CI29" s="212">
        <v>7</v>
      </c>
      <c r="CJ29" s="212">
        <v>4</v>
      </c>
      <c r="CK29" s="212">
        <v>5</v>
      </c>
      <c r="CL29" s="212"/>
      <c r="CM29" s="212">
        <v>7</v>
      </c>
      <c r="CN29" s="212"/>
      <c r="CO29" s="212">
        <v>7</v>
      </c>
      <c r="CP29" s="212"/>
      <c r="CQ29" s="212">
        <v>6</v>
      </c>
      <c r="CR29" s="212"/>
      <c r="CS29" s="212">
        <v>8</v>
      </c>
      <c r="CT29" s="212"/>
      <c r="CU29" s="212"/>
      <c r="CV29" s="212"/>
      <c r="CW29" s="212">
        <f t="shared" si="12"/>
        <v>155</v>
      </c>
      <c r="CX29" s="238">
        <f t="shared" si="13"/>
        <v>6.2</v>
      </c>
      <c r="CY29" s="238">
        <f t="shared" si="14"/>
        <v>6.173913043478261</v>
      </c>
      <c r="CZ29" s="238">
        <f t="shared" si="15"/>
        <v>6.01360544217687</v>
      </c>
      <c r="DA29" s="192"/>
      <c r="DB29" s="216"/>
      <c r="DC29" s="192"/>
      <c r="DD29" s="216"/>
      <c r="DE29" s="192"/>
      <c r="DF29" s="192"/>
      <c r="DG29" s="192"/>
      <c r="DH29" s="216"/>
      <c r="DI29" s="216"/>
      <c r="DJ29" s="192"/>
      <c r="DK29" s="3"/>
    </row>
    <row r="30" spans="1:115" ht="15.75">
      <c r="A30" s="2">
        <v>25</v>
      </c>
      <c r="B30" s="19" t="s">
        <v>924</v>
      </c>
      <c r="C30" s="39" t="s">
        <v>876</v>
      </c>
      <c r="D30" s="29">
        <v>33908</v>
      </c>
      <c r="E30" s="2" t="s">
        <v>529</v>
      </c>
      <c r="F30" s="19" t="s">
        <v>72</v>
      </c>
      <c r="G30" s="339" t="s">
        <v>67</v>
      </c>
      <c r="H30" s="339"/>
      <c r="I30" s="136">
        <v>5</v>
      </c>
      <c r="J30" s="136"/>
      <c r="K30" s="136">
        <v>5</v>
      </c>
      <c r="L30" s="136"/>
      <c r="M30" s="136">
        <v>5</v>
      </c>
      <c r="N30" s="136"/>
      <c r="O30" s="136">
        <v>6</v>
      </c>
      <c r="P30" s="136"/>
      <c r="Q30" s="136">
        <v>8</v>
      </c>
      <c r="R30" s="136"/>
      <c r="S30" s="136">
        <f t="shared" si="0"/>
        <v>149</v>
      </c>
      <c r="T30" s="171">
        <f t="shared" si="1"/>
        <v>5.730769230769231</v>
      </c>
      <c r="U30" s="136">
        <v>8</v>
      </c>
      <c r="V30" s="136"/>
      <c r="W30" s="136">
        <v>6</v>
      </c>
      <c r="X30" s="136"/>
      <c r="Y30" s="136">
        <v>5</v>
      </c>
      <c r="Z30" s="136"/>
      <c r="AA30" s="136">
        <v>7</v>
      </c>
      <c r="AB30" s="136"/>
      <c r="AC30" s="136">
        <v>7</v>
      </c>
      <c r="AD30" s="136"/>
      <c r="AE30" s="136">
        <v>5</v>
      </c>
      <c r="AF30" s="136"/>
      <c r="AG30" s="136">
        <v>7</v>
      </c>
      <c r="AH30" s="136"/>
      <c r="AI30" s="136">
        <f t="shared" si="2"/>
        <v>158</v>
      </c>
      <c r="AJ30" s="171">
        <f t="shared" si="3"/>
        <v>6.32</v>
      </c>
      <c r="AK30" s="171">
        <f t="shared" si="4"/>
        <v>6.019607843137255</v>
      </c>
      <c r="AL30" s="192" t="s">
        <v>1299</v>
      </c>
      <c r="AM30" s="192" t="s">
        <v>1298</v>
      </c>
      <c r="AN30" s="212">
        <v>6</v>
      </c>
      <c r="AO30" s="212"/>
      <c r="AP30" s="212">
        <v>6</v>
      </c>
      <c r="AQ30" s="212"/>
      <c r="AR30" s="212">
        <v>5</v>
      </c>
      <c r="AS30" s="212"/>
      <c r="AT30" s="212">
        <v>6</v>
      </c>
      <c r="AU30" s="212"/>
      <c r="AV30" s="212">
        <v>8</v>
      </c>
      <c r="AW30" s="212"/>
      <c r="AX30" s="212">
        <v>8</v>
      </c>
      <c r="AY30" s="212"/>
      <c r="AZ30" s="212">
        <v>7</v>
      </c>
      <c r="BA30" s="212"/>
      <c r="BB30" s="212">
        <v>7</v>
      </c>
      <c r="BC30" s="212"/>
      <c r="BD30" s="212">
        <f t="shared" si="5"/>
        <v>184</v>
      </c>
      <c r="BE30" s="238">
        <f t="shared" si="6"/>
        <v>6.571428571428571</v>
      </c>
      <c r="BF30" s="212">
        <v>5</v>
      </c>
      <c r="BG30" s="212"/>
      <c r="BH30" s="212">
        <v>6</v>
      </c>
      <c r="BI30" s="212"/>
      <c r="BJ30" s="212">
        <v>6</v>
      </c>
      <c r="BK30" s="212"/>
      <c r="BL30" s="212">
        <v>6</v>
      </c>
      <c r="BM30" s="212"/>
      <c r="BN30" s="212">
        <v>6</v>
      </c>
      <c r="BO30" s="212"/>
      <c r="BP30" s="212">
        <f t="shared" si="7"/>
        <v>129</v>
      </c>
      <c r="BQ30" s="238">
        <f t="shared" si="8"/>
        <v>5.863636363636363</v>
      </c>
      <c r="BR30" s="238">
        <f t="shared" si="9"/>
        <v>6.26</v>
      </c>
      <c r="BS30" s="192" t="s">
        <v>1299</v>
      </c>
      <c r="BT30" s="192" t="s">
        <v>1298</v>
      </c>
      <c r="BU30" s="212">
        <v>5</v>
      </c>
      <c r="BV30" s="212"/>
      <c r="BW30" s="212">
        <v>7</v>
      </c>
      <c r="BX30" s="212"/>
      <c r="BY30" s="212">
        <v>6</v>
      </c>
      <c r="BZ30" s="212"/>
      <c r="CA30" s="212">
        <v>7</v>
      </c>
      <c r="CB30" s="212"/>
      <c r="CC30" s="212">
        <v>5</v>
      </c>
      <c r="CD30" s="212"/>
      <c r="CE30" s="212">
        <f t="shared" si="10"/>
        <v>122</v>
      </c>
      <c r="CF30" s="192">
        <f t="shared" si="11"/>
        <v>5.809523809523809</v>
      </c>
      <c r="CG30" s="212">
        <v>5</v>
      </c>
      <c r="CH30" s="212"/>
      <c r="CI30" s="212">
        <v>7</v>
      </c>
      <c r="CJ30" s="212"/>
      <c r="CK30" s="212">
        <v>5</v>
      </c>
      <c r="CL30" s="212"/>
      <c r="CM30" s="212">
        <v>8</v>
      </c>
      <c r="CN30" s="212"/>
      <c r="CO30" s="212">
        <v>8</v>
      </c>
      <c r="CP30" s="212"/>
      <c r="CQ30" s="212">
        <v>7</v>
      </c>
      <c r="CR30" s="212"/>
      <c r="CS30" s="212">
        <v>8</v>
      </c>
      <c r="CT30" s="212"/>
      <c r="CU30" s="212"/>
      <c r="CV30" s="212"/>
      <c r="CW30" s="212">
        <f t="shared" si="12"/>
        <v>168</v>
      </c>
      <c r="CX30" s="238">
        <f t="shared" si="13"/>
        <v>6.72</v>
      </c>
      <c r="CY30" s="238">
        <f t="shared" si="14"/>
        <v>6.304347826086956</v>
      </c>
      <c r="CZ30" s="238">
        <f t="shared" si="15"/>
        <v>6.190476190476191</v>
      </c>
      <c r="DA30" s="192"/>
      <c r="DB30" s="216"/>
      <c r="DC30" s="192"/>
      <c r="DD30" s="216"/>
      <c r="DE30" s="192"/>
      <c r="DF30" s="192"/>
      <c r="DG30" s="192"/>
      <c r="DH30" s="216"/>
      <c r="DI30" s="216"/>
      <c r="DJ30" s="192"/>
      <c r="DK30" s="3"/>
    </row>
    <row r="31" spans="1:115" ht="15.75">
      <c r="A31" s="2">
        <v>26</v>
      </c>
      <c r="B31" s="19" t="s">
        <v>925</v>
      </c>
      <c r="C31" s="39" t="s">
        <v>226</v>
      </c>
      <c r="D31" s="29">
        <v>33836</v>
      </c>
      <c r="E31" s="2" t="s">
        <v>529</v>
      </c>
      <c r="F31" s="19" t="s">
        <v>72</v>
      </c>
      <c r="G31" s="339" t="s">
        <v>67</v>
      </c>
      <c r="H31" s="339"/>
      <c r="I31" s="136">
        <v>6</v>
      </c>
      <c r="J31" s="136"/>
      <c r="K31" s="136">
        <v>6</v>
      </c>
      <c r="L31" s="136">
        <v>4</v>
      </c>
      <c r="M31" s="136">
        <v>5</v>
      </c>
      <c r="N31" s="136">
        <v>4</v>
      </c>
      <c r="O31" s="136">
        <v>5</v>
      </c>
      <c r="P31" s="136">
        <v>4</v>
      </c>
      <c r="Q31" s="136">
        <v>7</v>
      </c>
      <c r="R31" s="136"/>
      <c r="S31" s="136">
        <f t="shared" si="0"/>
        <v>152</v>
      </c>
      <c r="T31" s="171">
        <f t="shared" si="1"/>
        <v>5.846153846153846</v>
      </c>
      <c r="U31" s="136">
        <v>5</v>
      </c>
      <c r="V31" s="136"/>
      <c r="W31" s="136">
        <v>5</v>
      </c>
      <c r="X31" s="136">
        <v>3</v>
      </c>
      <c r="Y31" s="136">
        <v>5</v>
      </c>
      <c r="Z31" s="136"/>
      <c r="AA31" s="136">
        <v>6</v>
      </c>
      <c r="AB31" s="136"/>
      <c r="AC31" s="136">
        <v>8</v>
      </c>
      <c r="AD31" s="136"/>
      <c r="AE31" s="136">
        <v>7</v>
      </c>
      <c r="AF31" s="136" t="s">
        <v>1292</v>
      </c>
      <c r="AG31" s="136">
        <v>6</v>
      </c>
      <c r="AH31" s="136"/>
      <c r="AI31" s="136">
        <f t="shared" si="2"/>
        <v>151</v>
      </c>
      <c r="AJ31" s="171">
        <f t="shared" si="3"/>
        <v>6.04</v>
      </c>
      <c r="AK31" s="171">
        <f t="shared" si="4"/>
        <v>5.9411764705882355</v>
      </c>
      <c r="AL31" s="192" t="s">
        <v>1297</v>
      </c>
      <c r="AM31" s="192" t="s">
        <v>1298</v>
      </c>
      <c r="AN31" s="212">
        <v>6</v>
      </c>
      <c r="AO31" s="212"/>
      <c r="AP31" s="212">
        <v>7</v>
      </c>
      <c r="AQ31" s="212"/>
      <c r="AR31" s="212">
        <v>5</v>
      </c>
      <c r="AS31" s="212"/>
      <c r="AT31" s="212">
        <v>5</v>
      </c>
      <c r="AU31" s="212"/>
      <c r="AV31" s="212">
        <v>7</v>
      </c>
      <c r="AW31" s="212"/>
      <c r="AX31" s="212">
        <v>7</v>
      </c>
      <c r="AY31" s="212"/>
      <c r="AZ31" s="212">
        <v>6</v>
      </c>
      <c r="BA31" s="212"/>
      <c r="BB31" s="212">
        <v>8</v>
      </c>
      <c r="BC31" s="212"/>
      <c r="BD31" s="212">
        <f t="shared" si="5"/>
        <v>178</v>
      </c>
      <c r="BE31" s="238">
        <f t="shared" si="6"/>
        <v>6.357142857142857</v>
      </c>
      <c r="BF31" s="212">
        <v>6</v>
      </c>
      <c r="BG31" s="212"/>
      <c r="BH31" s="212">
        <v>6</v>
      </c>
      <c r="BI31" s="212"/>
      <c r="BJ31" s="212">
        <v>6</v>
      </c>
      <c r="BK31" s="212"/>
      <c r="BL31" s="212">
        <v>6</v>
      </c>
      <c r="BM31" s="212"/>
      <c r="BN31" s="212">
        <v>7</v>
      </c>
      <c r="BO31" s="212"/>
      <c r="BP31" s="212">
        <f t="shared" si="7"/>
        <v>137</v>
      </c>
      <c r="BQ31" s="238">
        <f t="shared" si="8"/>
        <v>6.2272727272727275</v>
      </c>
      <c r="BR31" s="238">
        <f t="shared" si="9"/>
        <v>6.3</v>
      </c>
      <c r="BS31" s="192" t="s">
        <v>1299</v>
      </c>
      <c r="BT31" s="192" t="s">
        <v>1298</v>
      </c>
      <c r="BU31" s="212">
        <v>5</v>
      </c>
      <c r="BV31" s="212"/>
      <c r="BW31" s="212">
        <v>7</v>
      </c>
      <c r="BX31" s="212"/>
      <c r="BY31" s="212">
        <v>5</v>
      </c>
      <c r="BZ31" s="212"/>
      <c r="CA31" s="212">
        <v>6</v>
      </c>
      <c r="CB31" s="212"/>
      <c r="CC31" s="212">
        <v>5</v>
      </c>
      <c r="CD31" s="212"/>
      <c r="CE31" s="212">
        <f t="shared" si="10"/>
        <v>114</v>
      </c>
      <c r="CF31" s="192">
        <f t="shared" si="11"/>
        <v>5.428571428571429</v>
      </c>
      <c r="CG31" s="212">
        <v>5</v>
      </c>
      <c r="CH31" s="212"/>
      <c r="CI31" s="212">
        <v>5</v>
      </c>
      <c r="CJ31" s="212"/>
      <c r="CK31" s="212">
        <v>7</v>
      </c>
      <c r="CL31" s="212"/>
      <c r="CM31" s="212">
        <v>5</v>
      </c>
      <c r="CN31" s="212"/>
      <c r="CO31" s="212">
        <v>7</v>
      </c>
      <c r="CP31" s="212"/>
      <c r="CQ31" s="212">
        <v>7</v>
      </c>
      <c r="CR31" s="212"/>
      <c r="CS31" s="212">
        <v>9</v>
      </c>
      <c r="CT31" s="212"/>
      <c r="CU31" s="212"/>
      <c r="CV31" s="212"/>
      <c r="CW31" s="212">
        <f t="shared" si="12"/>
        <v>153</v>
      </c>
      <c r="CX31" s="238">
        <f t="shared" si="13"/>
        <v>6.12</v>
      </c>
      <c r="CY31" s="238">
        <f t="shared" si="14"/>
        <v>5.804347826086956</v>
      </c>
      <c r="CZ31" s="238">
        <f t="shared" si="15"/>
        <v>6.020408163265306</v>
      </c>
      <c r="DA31" s="192"/>
      <c r="DB31" s="216"/>
      <c r="DC31" s="192"/>
      <c r="DD31" s="216"/>
      <c r="DE31" s="192"/>
      <c r="DF31" s="192"/>
      <c r="DG31" s="192"/>
      <c r="DH31" s="216"/>
      <c r="DI31" s="216"/>
      <c r="DJ31" s="192"/>
      <c r="DK31" s="3"/>
    </row>
    <row r="32" spans="1:115" ht="15.75">
      <c r="A32" s="2">
        <v>27</v>
      </c>
      <c r="B32" s="19" t="s">
        <v>926</v>
      </c>
      <c r="C32" s="39" t="s">
        <v>885</v>
      </c>
      <c r="D32" s="29">
        <v>33769</v>
      </c>
      <c r="E32" s="2" t="s">
        <v>529</v>
      </c>
      <c r="F32" s="19" t="s">
        <v>73</v>
      </c>
      <c r="G32" s="339" t="s">
        <v>67</v>
      </c>
      <c r="H32" s="339"/>
      <c r="I32" s="136">
        <v>7</v>
      </c>
      <c r="J32" s="136"/>
      <c r="K32" s="136">
        <v>5</v>
      </c>
      <c r="L32" s="136"/>
      <c r="M32" s="136">
        <v>8</v>
      </c>
      <c r="N32" s="136"/>
      <c r="O32" s="136">
        <v>5</v>
      </c>
      <c r="P32" s="136"/>
      <c r="Q32" s="136">
        <v>7</v>
      </c>
      <c r="R32" s="136"/>
      <c r="S32" s="136">
        <f t="shared" si="0"/>
        <v>165</v>
      </c>
      <c r="T32" s="171">
        <f t="shared" si="1"/>
        <v>6.346153846153846</v>
      </c>
      <c r="U32" s="136">
        <v>6</v>
      </c>
      <c r="V32" s="136"/>
      <c r="W32" s="136">
        <v>5</v>
      </c>
      <c r="X32" s="136"/>
      <c r="Y32" s="136">
        <v>6</v>
      </c>
      <c r="Z32" s="136">
        <v>3</v>
      </c>
      <c r="AA32" s="136">
        <v>6</v>
      </c>
      <c r="AB32" s="136"/>
      <c r="AC32" s="136">
        <v>7</v>
      </c>
      <c r="AD32" s="136"/>
      <c r="AE32" s="136">
        <v>5</v>
      </c>
      <c r="AF32" s="136"/>
      <c r="AG32" s="136">
        <v>7</v>
      </c>
      <c r="AH32" s="136"/>
      <c r="AI32" s="136">
        <f t="shared" si="2"/>
        <v>147</v>
      </c>
      <c r="AJ32" s="171">
        <f t="shared" si="3"/>
        <v>5.88</v>
      </c>
      <c r="AK32" s="171">
        <f t="shared" si="4"/>
        <v>6.117647058823529</v>
      </c>
      <c r="AL32" s="192" t="s">
        <v>1299</v>
      </c>
      <c r="AM32" s="192" t="s">
        <v>1298</v>
      </c>
      <c r="AN32" s="212">
        <v>7</v>
      </c>
      <c r="AO32" s="212"/>
      <c r="AP32" s="212">
        <v>7</v>
      </c>
      <c r="AQ32" s="212"/>
      <c r="AR32" s="212">
        <v>6</v>
      </c>
      <c r="AS32" s="212">
        <v>4</v>
      </c>
      <c r="AT32" s="212">
        <v>7</v>
      </c>
      <c r="AU32" s="212"/>
      <c r="AV32" s="212">
        <v>8</v>
      </c>
      <c r="AW32" s="212"/>
      <c r="AX32" s="212">
        <v>7</v>
      </c>
      <c r="AY32" s="212"/>
      <c r="AZ32" s="212">
        <v>7</v>
      </c>
      <c r="BA32" s="212"/>
      <c r="BB32" s="212">
        <v>7</v>
      </c>
      <c r="BC32" s="212"/>
      <c r="BD32" s="212">
        <f t="shared" si="5"/>
        <v>196</v>
      </c>
      <c r="BE32" s="238">
        <f t="shared" si="6"/>
        <v>7</v>
      </c>
      <c r="BF32" s="212">
        <v>5</v>
      </c>
      <c r="BG32" s="212"/>
      <c r="BH32" s="212">
        <v>7</v>
      </c>
      <c r="BI32" s="212"/>
      <c r="BJ32" s="212">
        <v>6</v>
      </c>
      <c r="BK32" s="212"/>
      <c r="BL32" s="212">
        <v>7</v>
      </c>
      <c r="BM32" s="212"/>
      <c r="BN32" s="212">
        <v>8</v>
      </c>
      <c r="BO32" s="212"/>
      <c r="BP32" s="212">
        <f t="shared" si="7"/>
        <v>149</v>
      </c>
      <c r="BQ32" s="238">
        <f t="shared" si="8"/>
        <v>6.7727272727272725</v>
      </c>
      <c r="BR32" s="238">
        <f t="shared" si="9"/>
        <v>6.9</v>
      </c>
      <c r="BS32" s="192" t="s">
        <v>1299</v>
      </c>
      <c r="BT32" s="192" t="s">
        <v>1298</v>
      </c>
      <c r="BU32" s="212">
        <v>8</v>
      </c>
      <c r="BV32" s="212"/>
      <c r="BW32" s="212">
        <v>7</v>
      </c>
      <c r="BX32" s="212"/>
      <c r="BY32" s="212">
        <v>5</v>
      </c>
      <c r="BZ32" s="212"/>
      <c r="CA32" s="212">
        <v>6</v>
      </c>
      <c r="CB32" s="212"/>
      <c r="CC32" s="212">
        <v>7</v>
      </c>
      <c r="CD32" s="212"/>
      <c r="CE32" s="212">
        <f t="shared" si="10"/>
        <v>140</v>
      </c>
      <c r="CF32" s="192">
        <f t="shared" si="11"/>
        <v>6.666666666666667</v>
      </c>
      <c r="CG32" s="212">
        <v>5</v>
      </c>
      <c r="CH32" s="212"/>
      <c r="CI32" s="212">
        <v>8</v>
      </c>
      <c r="CJ32" s="212"/>
      <c r="CK32" s="212">
        <v>5</v>
      </c>
      <c r="CL32" s="212"/>
      <c r="CM32" s="212">
        <v>6</v>
      </c>
      <c r="CN32" s="212"/>
      <c r="CO32" s="212">
        <v>8</v>
      </c>
      <c r="CP32" s="212"/>
      <c r="CQ32" s="212">
        <v>7</v>
      </c>
      <c r="CR32" s="212"/>
      <c r="CS32" s="212">
        <v>7</v>
      </c>
      <c r="CT32" s="212"/>
      <c r="CU32" s="212"/>
      <c r="CV32" s="212"/>
      <c r="CW32" s="212">
        <f t="shared" si="12"/>
        <v>160</v>
      </c>
      <c r="CX32" s="238">
        <f t="shared" si="13"/>
        <v>6.4</v>
      </c>
      <c r="CY32" s="238">
        <f t="shared" si="14"/>
        <v>6.521739130434782</v>
      </c>
      <c r="CZ32" s="238">
        <f t="shared" si="15"/>
        <v>6.510204081632653</v>
      </c>
      <c r="DA32" s="192"/>
      <c r="DB32" s="216"/>
      <c r="DC32" s="192"/>
      <c r="DD32" s="216"/>
      <c r="DE32" s="192"/>
      <c r="DF32" s="192"/>
      <c r="DG32" s="192"/>
      <c r="DH32" s="216"/>
      <c r="DI32" s="216"/>
      <c r="DJ32" s="192"/>
      <c r="DK32" s="3"/>
    </row>
    <row r="33" spans="1:115" s="274" customFormat="1" ht="15.75">
      <c r="A33" s="2">
        <v>28</v>
      </c>
      <c r="B33" s="19" t="s">
        <v>550</v>
      </c>
      <c r="C33" s="39" t="s">
        <v>889</v>
      </c>
      <c r="D33" s="29">
        <v>33468</v>
      </c>
      <c r="E33" s="2" t="s">
        <v>529</v>
      </c>
      <c r="F33" s="19" t="s">
        <v>72</v>
      </c>
      <c r="G33" s="339" t="s">
        <v>67</v>
      </c>
      <c r="H33" s="339"/>
      <c r="I33" s="136">
        <v>6</v>
      </c>
      <c r="J33" s="136"/>
      <c r="K33" s="136">
        <v>7</v>
      </c>
      <c r="L33" s="136"/>
      <c r="M33" s="136">
        <v>8</v>
      </c>
      <c r="N33" s="136"/>
      <c r="O33" s="136">
        <v>5</v>
      </c>
      <c r="P33" s="136">
        <v>4</v>
      </c>
      <c r="Q33" s="136">
        <v>8</v>
      </c>
      <c r="R33" s="136"/>
      <c r="S33" s="136">
        <f t="shared" si="0"/>
        <v>179</v>
      </c>
      <c r="T33" s="171">
        <f t="shared" si="1"/>
        <v>6.884615384615385</v>
      </c>
      <c r="U33" s="136">
        <v>8</v>
      </c>
      <c r="V33" s="136"/>
      <c r="W33" s="136">
        <v>5</v>
      </c>
      <c r="X33" s="136"/>
      <c r="Y33" s="136">
        <v>6</v>
      </c>
      <c r="Z33" s="136"/>
      <c r="AA33" s="136">
        <v>6</v>
      </c>
      <c r="AB33" s="136"/>
      <c r="AC33" s="136">
        <v>8</v>
      </c>
      <c r="AD33" s="136"/>
      <c r="AE33" s="136">
        <v>7</v>
      </c>
      <c r="AF33" s="136"/>
      <c r="AG33" s="136">
        <v>6</v>
      </c>
      <c r="AH33" s="136"/>
      <c r="AI33" s="136">
        <f t="shared" si="2"/>
        <v>163</v>
      </c>
      <c r="AJ33" s="171">
        <f t="shared" si="3"/>
        <v>6.52</v>
      </c>
      <c r="AK33" s="171">
        <f t="shared" si="4"/>
        <v>6.705882352941177</v>
      </c>
      <c r="AL33" s="192" t="s">
        <v>1299</v>
      </c>
      <c r="AM33" s="192" t="s">
        <v>1298</v>
      </c>
      <c r="AN33" s="212">
        <v>8</v>
      </c>
      <c r="AO33" s="212"/>
      <c r="AP33" s="212">
        <v>7</v>
      </c>
      <c r="AQ33" s="212"/>
      <c r="AR33" s="212">
        <v>5</v>
      </c>
      <c r="AS33" s="212"/>
      <c r="AT33" s="212">
        <v>5</v>
      </c>
      <c r="AU33" s="212"/>
      <c r="AV33" s="212">
        <v>8</v>
      </c>
      <c r="AW33" s="212"/>
      <c r="AX33" s="212">
        <v>7</v>
      </c>
      <c r="AY33" s="212"/>
      <c r="AZ33" s="212">
        <v>6</v>
      </c>
      <c r="BA33" s="212"/>
      <c r="BB33" s="212">
        <v>7</v>
      </c>
      <c r="BC33" s="212"/>
      <c r="BD33" s="212">
        <f t="shared" si="5"/>
        <v>187</v>
      </c>
      <c r="BE33" s="238">
        <f t="shared" si="6"/>
        <v>6.678571428571429</v>
      </c>
      <c r="BF33" s="212">
        <v>7</v>
      </c>
      <c r="BG33" s="212"/>
      <c r="BH33" s="212">
        <v>5</v>
      </c>
      <c r="BI33" s="212"/>
      <c r="BJ33" s="212">
        <v>7</v>
      </c>
      <c r="BK33" s="212"/>
      <c r="BL33" s="212">
        <v>9</v>
      </c>
      <c r="BM33" s="212"/>
      <c r="BN33" s="212">
        <v>6</v>
      </c>
      <c r="BO33" s="273"/>
      <c r="BP33" s="212">
        <f t="shared" si="7"/>
        <v>153</v>
      </c>
      <c r="BQ33" s="238">
        <f t="shared" si="8"/>
        <v>6.954545454545454</v>
      </c>
      <c r="BR33" s="238">
        <f t="shared" si="9"/>
        <v>6.8</v>
      </c>
      <c r="BS33" s="192" t="s">
        <v>1299</v>
      </c>
      <c r="BT33" s="192" t="s">
        <v>1298</v>
      </c>
      <c r="BU33" s="212">
        <v>8</v>
      </c>
      <c r="BV33" s="212"/>
      <c r="BW33" s="212">
        <v>7</v>
      </c>
      <c r="BX33" s="212"/>
      <c r="BY33" s="212">
        <v>6</v>
      </c>
      <c r="BZ33" s="212"/>
      <c r="CA33" s="212">
        <v>8</v>
      </c>
      <c r="CB33" s="212"/>
      <c r="CC33" s="212">
        <v>7</v>
      </c>
      <c r="CD33" s="212"/>
      <c r="CE33" s="212">
        <f t="shared" si="10"/>
        <v>151</v>
      </c>
      <c r="CF33" s="192">
        <f t="shared" si="11"/>
        <v>7.190476190476191</v>
      </c>
      <c r="CG33" s="212">
        <v>8</v>
      </c>
      <c r="CH33" s="273"/>
      <c r="CI33" s="273">
        <v>8</v>
      </c>
      <c r="CJ33" s="273"/>
      <c r="CK33" s="273">
        <v>6</v>
      </c>
      <c r="CL33" s="273"/>
      <c r="CM33" s="273">
        <v>8</v>
      </c>
      <c r="CN33" s="273"/>
      <c r="CO33" s="273">
        <v>9</v>
      </c>
      <c r="CP33" s="273"/>
      <c r="CQ33" s="273">
        <v>8</v>
      </c>
      <c r="CR33" s="273"/>
      <c r="CS33" s="273">
        <v>9</v>
      </c>
      <c r="CT33" s="273"/>
      <c r="CU33" s="273"/>
      <c r="CV33" s="273"/>
      <c r="CW33" s="212">
        <f t="shared" si="12"/>
        <v>196</v>
      </c>
      <c r="CX33" s="238">
        <f t="shared" si="13"/>
        <v>7.84</v>
      </c>
      <c r="CY33" s="238">
        <f t="shared" si="14"/>
        <v>7.543478260869565</v>
      </c>
      <c r="CZ33" s="238">
        <f t="shared" si="15"/>
        <v>7</v>
      </c>
      <c r="DA33" s="272"/>
      <c r="DB33" s="372"/>
      <c r="DC33" s="272"/>
      <c r="DD33" s="372"/>
      <c r="DE33" s="272"/>
      <c r="DF33" s="272"/>
      <c r="DG33" s="272"/>
      <c r="DH33" s="372"/>
      <c r="DI33" s="372"/>
      <c r="DJ33" s="272"/>
      <c r="DK33" s="271"/>
    </row>
    <row r="34" spans="1:115" ht="15.75">
      <c r="A34" s="2">
        <v>29</v>
      </c>
      <c r="B34" s="19" t="s">
        <v>452</v>
      </c>
      <c r="C34" s="39" t="s">
        <v>337</v>
      </c>
      <c r="D34" s="29">
        <v>33947</v>
      </c>
      <c r="E34" s="2" t="s">
        <v>529</v>
      </c>
      <c r="F34" s="19" t="s">
        <v>72</v>
      </c>
      <c r="G34" s="339" t="s">
        <v>67</v>
      </c>
      <c r="H34" s="339"/>
      <c r="I34" s="136">
        <v>5</v>
      </c>
      <c r="J34" s="136"/>
      <c r="K34" s="136">
        <v>5</v>
      </c>
      <c r="L34" s="136"/>
      <c r="M34" s="136">
        <v>6</v>
      </c>
      <c r="N34" s="136"/>
      <c r="O34" s="136">
        <v>6</v>
      </c>
      <c r="P34" s="136"/>
      <c r="Q34" s="136">
        <v>6</v>
      </c>
      <c r="R34" s="136"/>
      <c r="S34" s="136">
        <f t="shared" si="0"/>
        <v>144</v>
      </c>
      <c r="T34" s="171">
        <f t="shared" si="1"/>
        <v>5.538461538461538</v>
      </c>
      <c r="U34" s="136">
        <v>5</v>
      </c>
      <c r="V34" s="136"/>
      <c r="W34" s="136">
        <v>6</v>
      </c>
      <c r="X34" s="136"/>
      <c r="Y34" s="136">
        <v>6</v>
      </c>
      <c r="Z34" s="136"/>
      <c r="AA34" s="136">
        <v>5</v>
      </c>
      <c r="AB34" s="136"/>
      <c r="AC34" s="136">
        <v>8</v>
      </c>
      <c r="AD34" s="136"/>
      <c r="AE34" s="136">
        <v>8</v>
      </c>
      <c r="AF34" s="136" t="s">
        <v>1291</v>
      </c>
      <c r="AG34" s="136">
        <v>6</v>
      </c>
      <c r="AH34" s="136"/>
      <c r="AI34" s="136">
        <f t="shared" si="2"/>
        <v>159</v>
      </c>
      <c r="AJ34" s="171">
        <f t="shared" si="3"/>
        <v>6.36</v>
      </c>
      <c r="AK34" s="171">
        <f t="shared" si="4"/>
        <v>5.9411764705882355</v>
      </c>
      <c r="AL34" s="192" t="s">
        <v>1297</v>
      </c>
      <c r="AM34" s="192" t="s">
        <v>1298</v>
      </c>
      <c r="AN34" s="212">
        <v>6</v>
      </c>
      <c r="AO34" s="212"/>
      <c r="AP34" s="212">
        <v>7</v>
      </c>
      <c r="AQ34" s="212"/>
      <c r="AR34" s="212">
        <v>5</v>
      </c>
      <c r="AS34" s="212"/>
      <c r="AT34" s="212">
        <v>6</v>
      </c>
      <c r="AU34" s="212"/>
      <c r="AV34" s="212">
        <v>6</v>
      </c>
      <c r="AW34" s="212"/>
      <c r="AX34" s="212">
        <v>7</v>
      </c>
      <c r="AY34" s="212"/>
      <c r="AZ34" s="212">
        <v>6</v>
      </c>
      <c r="BA34" s="212"/>
      <c r="BB34" s="212">
        <v>8</v>
      </c>
      <c r="BC34" s="212"/>
      <c r="BD34" s="212">
        <f t="shared" si="5"/>
        <v>179</v>
      </c>
      <c r="BE34" s="238">
        <f t="shared" si="6"/>
        <v>6.392857142857143</v>
      </c>
      <c r="BF34" s="212">
        <v>8</v>
      </c>
      <c r="BG34" s="212"/>
      <c r="BH34" s="212">
        <v>7</v>
      </c>
      <c r="BI34" s="212"/>
      <c r="BJ34" s="212">
        <v>6</v>
      </c>
      <c r="BK34" s="212">
        <v>4</v>
      </c>
      <c r="BL34" s="212">
        <v>5</v>
      </c>
      <c r="BM34" s="212"/>
      <c r="BN34" s="212">
        <v>7</v>
      </c>
      <c r="BO34" s="212"/>
      <c r="BP34" s="212">
        <f t="shared" si="7"/>
        <v>141</v>
      </c>
      <c r="BQ34" s="238">
        <f t="shared" si="8"/>
        <v>6.409090909090909</v>
      </c>
      <c r="BR34" s="238">
        <f t="shared" si="9"/>
        <v>6.4</v>
      </c>
      <c r="BS34" s="192" t="s">
        <v>1299</v>
      </c>
      <c r="BT34" s="192" t="s">
        <v>1298</v>
      </c>
      <c r="BU34" s="212">
        <v>8</v>
      </c>
      <c r="BV34" s="212"/>
      <c r="BW34" s="212">
        <v>7</v>
      </c>
      <c r="BX34" s="212"/>
      <c r="BY34" s="212">
        <v>9</v>
      </c>
      <c r="BZ34" s="212"/>
      <c r="CA34" s="212">
        <v>7</v>
      </c>
      <c r="CB34" s="212"/>
      <c r="CC34" s="212">
        <v>9</v>
      </c>
      <c r="CD34" s="212"/>
      <c r="CE34" s="212">
        <f t="shared" si="10"/>
        <v>171</v>
      </c>
      <c r="CF34" s="192">
        <f t="shared" si="11"/>
        <v>8.142857142857142</v>
      </c>
      <c r="CG34" s="212">
        <v>7</v>
      </c>
      <c r="CH34" s="212"/>
      <c r="CI34" s="212">
        <v>9</v>
      </c>
      <c r="CJ34" s="212"/>
      <c r="CK34" s="212">
        <v>8</v>
      </c>
      <c r="CL34" s="212"/>
      <c r="CM34" s="212">
        <v>9</v>
      </c>
      <c r="CN34" s="212"/>
      <c r="CO34" s="212">
        <v>9</v>
      </c>
      <c r="CP34" s="212"/>
      <c r="CQ34" s="212">
        <v>8</v>
      </c>
      <c r="CR34" s="212"/>
      <c r="CS34" s="212">
        <v>8</v>
      </c>
      <c r="CT34" s="212"/>
      <c r="CU34" s="212"/>
      <c r="CV34" s="212"/>
      <c r="CW34" s="212">
        <f t="shared" si="12"/>
        <v>207</v>
      </c>
      <c r="CX34" s="238">
        <f t="shared" si="13"/>
        <v>8.28</v>
      </c>
      <c r="CY34" s="238">
        <f t="shared" si="14"/>
        <v>8.217391304347826</v>
      </c>
      <c r="CZ34" s="238">
        <f t="shared" si="15"/>
        <v>6.809523809523809</v>
      </c>
      <c r="DA34" s="192"/>
      <c r="DB34" s="216"/>
      <c r="DC34" s="192"/>
      <c r="DD34" s="216"/>
      <c r="DE34" s="192"/>
      <c r="DF34" s="192"/>
      <c r="DG34" s="192"/>
      <c r="DH34" s="216"/>
      <c r="DI34" s="216"/>
      <c r="DJ34" s="192"/>
      <c r="DK34" s="3"/>
    </row>
    <row r="35" spans="1:115" ht="15.75">
      <c r="A35" s="2">
        <v>30</v>
      </c>
      <c r="B35" s="19" t="s">
        <v>927</v>
      </c>
      <c r="C35" s="39" t="s">
        <v>233</v>
      </c>
      <c r="D35" s="29">
        <v>33877</v>
      </c>
      <c r="E35" s="2" t="s">
        <v>529</v>
      </c>
      <c r="F35" s="19" t="s">
        <v>72</v>
      </c>
      <c r="G35" s="339" t="s">
        <v>67</v>
      </c>
      <c r="H35" s="339"/>
      <c r="I35" s="136">
        <v>5</v>
      </c>
      <c r="J35" s="136"/>
      <c r="K35" s="136">
        <v>5</v>
      </c>
      <c r="L35" s="136">
        <v>4</v>
      </c>
      <c r="M35" s="136">
        <v>6</v>
      </c>
      <c r="N35" s="136"/>
      <c r="O35" s="136">
        <v>6</v>
      </c>
      <c r="P35" s="136">
        <v>4</v>
      </c>
      <c r="Q35" s="136">
        <v>7</v>
      </c>
      <c r="R35" s="136"/>
      <c r="S35" s="136">
        <f t="shared" si="0"/>
        <v>149</v>
      </c>
      <c r="T35" s="171">
        <f t="shared" si="1"/>
        <v>5.730769230769231</v>
      </c>
      <c r="U35" s="136">
        <v>5</v>
      </c>
      <c r="V35" s="136"/>
      <c r="W35" s="136">
        <v>5</v>
      </c>
      <c r="X35" s="136"/>
      <c r="Y35" s="136">
        <v>5</v>
      </c>
      <c r="Z35" s="136" t="s">
        <v>1292</v>
      </c>
      <c r="AA35" s="136">
        <v>7</v>
      </c>
      <c r="AB35" s="136"/>
      <c r="AC35" s="136">
        <v>8</v>
      </c>
      <c r="AD35" s="136"/>
      <c r="AE35" s="136">
        <v>7</v>
      </c>
      <c r="AF35" s="136" t="s">
        <v>1292</v>
      </c>
      <c r="AG35" s="136">
        <v>6</v>
      </c>
      <c r="AH35" s="136"/>
      <c r="AI35" s="136">
        <f t="shared" si="2"/>
        <v>155</v>
      </c>
      <c r="AJ35" s="171">
        <f t="shared" si="3"/>
        <v>6.2</v>
      </c>
      <c r="AK35" s="171">
        <f t="shared" si="4"/>
        <v>5.96078431372549</v>
      </c>
      <c r="AL35" s="192" t="s">
        <v>1297</v>
      </c>
      <c r="AM35" s="192" t="s">
        <v>1298</v>
      </c>
      <c r="AN35" s="212">
        <v>6</v>
      </c>
      <c r="AO35" s="212"/>
      <c r="AP35" s="212">
        <v>7</v>
      </c>
      <c r="AQ35" s="212"/>
      <c r="AR35" s="212">
        <v>5</v>
      </c>
      <c r="AS35" s="212"/>
      <c r="AT35" s="212">
        <v>5</v>
      </c>
      <c r="AU35" s="212"/>
      <c r="AV35" s="212">
        <v>7</v>
      </c>
      <c r="AW35" s="212"/>
      <c r="AX35" s="212">
        <v>6</v>
      </c>
      <c r="AY35" s="212"/>
      <c r="AZ35" s="212">
        <v>6</v>
      </c>
      <c r="BA35" s="212"/>
      <c r="BB35" s="212">
        <v>6</v>
      </c>
      <c r="BC35" s="212"/>
      <c r="BD35" s="212">
        <f t="shared" si="5"/>
        <v>167</v>
      </c>
      <c r="BE35" s="238">
        <f t="shared" si="6"/>
        <v>5.964285714285714</v>
      </c>
      <c r="BF35" s="212">
        <v>6</v>
      </c>
      <c r="BG35" s="212"/>
      <c r="BH35" s="212">
        <v>5</v>
      </c>
      <c r="BI35" s="212"/>
      <c r="BJ35" s="212">
        <v>6</v>
      </c>
      <c r="BK35" s="212"/>
      <c r="BL35" s="212">
        <v>5</v>
      </c>
      <c r="BM35" s="212"/>
      <c r="BN35" s="212">
        <v>6</v>
      </c>
      <c r="BO35" s="212"/>
      <c r="BP35" s="212">
        <f t="shared" si="7"/>
        <v>122</v>
      </c>
      <c r="BQ35" s="238">
        <f t="shared" si="8"/>
        <v>5.545454545454546</v>
      </c>
      <c r="BR35" s="238">
        <f t="shared" si="9"/>
        <v>5.78</v>
      </c>
      <c r="BS35" s="192" t="s">
        <v>1297</v>
      </c>
      <c r="BT35" s="192" t="s">
        <v>1298</v>
      </c>
      <c r="BU35" s="212">
        <v>7</v>
      </c>
      <c r="BV35" s="212"/>
      <c r="BW35" s="212">
        <v>7</v>
      </c>
      <c r="BX35" s="212"/>
      <c r="BY35" s="212">
        <v>7</v>
      </c>
      <c r="BZ35" s="212"/>
      <c r="CA35" s="212">
        <v>6</v>
      </c>
      <c r="CB35" s="212">
        <v>4</v>
      </c>
      <c r="CC35" s="212">
        <v>5</v>
      </c>
      <c r="CD35" s="212">
        <v>4</v>
      </c>
      <c r="CE35" s="212">
        <f t="shared" si="10"/>
        <v>136</v>
      </c>
      <c r="CF35" s="192">
        <f t="shared" si="11"/>
        <v>6.476190476190476</v>
      </c>
      <c r="CG35" s="212">
        <v>5</v>
      </c>
      <c r="CH35" s="212"/>
      <c r="CI35" s="212">
        <v>5</v>
      </c>
      <c r="CJ35" s="212">
        <v>3</v>
      </c>
      <c r="CK35" s="212">
        <v>7</v>
      </c>
      <c r="CL35" s="212"/>
      <c r="CM35" s="212">
        <v>8</v>
      </c>
      <c r="CN35" s="212"/>
      <c r="CO35" s="212">
        <v>8</v>
      </c>
      <c r="CP35" s="212"/>
      <c r="CQ35" s="212">
        <v>5</v>
      </c>
      <c r="CR35" s="212"/>
      <c r="CS35" s="212">
        <v>8</v>
      </c>
      <c r="CT35" s="212"/>
      <c r="CU35" s="212"/>
      <c r="CV35" s="212"/>
      <c r="CW35" s="212">
        <f t="shared" si="12"/>
        <v>160</v>
      </c>
      <c r="CX35" s="238">
        <f t="shared" si="13"/>
        <v>6.4</v>
      </c>
      <c r="CY35" s="238">
        <f t="shared" si="14"/>
        <v>6.434782608695652</v>
      </c>
      <c r="CZ35" s="238">
        <f t="shared" si="15"/>
        <v>6.0476190476190474</v>
      </c>
      <c r="DA35" s="192"/>
      <c r="DB35" s="249"/>
      <c r="DC35" s="192"/>
      <c r="DD35" s="249"/>
      <c r="DE35" s="192"/>
      <c r="DF35" s="192"/>
      <c r="DG35" s="192"/>
      <c r="DH35" s="249"/>
      <c r="DI35" s="249"/>
      <c r="DJ35" s="192"/>
      <c r="DK35" s="3"/>
    </row>
    <row r="36" spans="1:115" ht="15.75">
      <c r="A36" s="2">
        <v>31</v>
      </c>
      <c r="B36" s="19" t="s">
        <v>642</v>
      </c>
      <c r="C36" s="39" t="s">
        <v>233</v>
      </c>
      <c r="D36" s="29">
        <v>33856</v>
      </c>
      <c r="E36" s="2" t="s">
        <v>529</v>
      </c>
      <c r="F36" s="19" t="s">
        <v>72</v>
      </c>
      <c r="G36" s="339" t="s">
        <v>67</v>
      </c>
      <c r="H36" s="339"/>
      <c r="I36" s="136">
        <v>6</v>
      </c>
      <c r="J36" s="136"/>
      <c r="K36" s="136">
        <v>6</v>
      </c>
      <c r="L36" s="136"/>
      <c r="M36" s="136">
        <v>5</v>
      </c>
      <c r="N36" s="136"/>
      <c r="O36" s="136">
        <v>5</v>
      </c>
      <c r="P36" s="136"/>
      <c r="Q36" s="136">
        <v>6</v>
      </c>
      <c r="R36" s="136"/>
      <c r="S36" s="136">
        <f t="shared" si="0"/>
        <v>147</v>
      </c>
      <c r="T36" s="171">
        <f t="shared" si="1"/>
        <v>5.653846153846154</v>
      </c>
      <c r="U36" s="136">
        <v>6</v>
      </c>
      <c r="V36" s="136"/>
      <c r="W36" s="136">
        <v>6</v>
      </c>
      <c r="X36" s="136"/>
      <c r="Y36" s="136">
        <v>6</v>
      </c>
      <c r="Z36" s="136"/>
      <c r="AA36" s="136">
        <v>6</v>
      </c>
      <c r="AB36" s="136"/>
      <c r="AC36" s="136">
        <v>8</v>
      </c>
      <c r="AD36" s="136"/>
      <c r="AE36" s="136">
        <v>5</v>
      </c>
      <c r="AF36" s="136">
        <v>4</v>
      </c>
      <c r="AG36" s="136">
        <v>6</v>
      </c>
      <c r="AH36" s="136"/>
      <c r="AI36" s="136">
        <f t="shared" si="2"/>
        <v>151</v>
      </c>
      <c r="AJ36" s="171">
        <f t="shared" si="3"/>
        <v>6.04</v>
      </c>
      <c r="AK36" s="171">
        <f t="shared" si="4"/>
        <v>5.8431372549019605</v>
      </c>
      <c r="AL36" s="192" t="s">
        <v>1297</v>
      </c>
      <c r="AM36" s="192" t="s">
        <v>1298</v>
      </c>
      <c r="AN36" s="212">
        <v>7</v>
      </c>
      <c r="AO36" s="212"/>
      <c r="AP36" s="212">
        <v>7</v>
      </c>
      <c r="AQ36" s="212"/>
      <c r="AR36" s="212">
        <v>5</v>
      </c>
      <c r="AS36" s="212"/>
      <c r="AT36" s="212">
        <v>6</v>
      </c>
      <c r="AU36" s="212"/>
      <c r="AV36" s="212">
        <v>7</v>
      </c>
      <c r="AW36" s="212"/>
      <c r="AX36" s="212">
        <v>7</v>
      </c>
      <c r="AY36" s="212"/>
      <c r="AZ36" s="212">
        <v>6</v>
      </c>
      <c r="BA36" s="212"/>
      <c r="BB36" s="212">
        <v>8</v>
      </c>
      <c r="BC36" s="212"/>
      <c r="BD36" s="212">
        <f t="shared" si="5"/>
        <v>187</v>
      </c>
      <c r="BE36" s="238">
        <f t="shared" si="6"/>
        <v>6.678571428571429</v>
      </c>
      <c r="BF36" s="212">
        <v>6</v>
      </c>
      <c r="BG36" s="212"/>
      <c r="BH36" s="212">
        <v>6</v>
      </c>
      <c r="BI36" s="212"/>
      <c r="BJ36" s="212">
        <v>6</v>
      </c>
      <c r="BK36" s="212"/>
      <c r="BL36" s="212">
        <v>7</v>
      </c>
      <c r="BM36" s="212"/>
      <c r="BN36" s="212">
        <v>7</v>
      </c>
      <c r="BO36" s="212"/>
      <c r="BP36" s="212">
        <f t="shared" si="7"/>
        <v>143</v>
      </c>
      <c r="BQ36" s="238">
        <f t="shared" si="8"/>
        <v>6.5</v>
      </c>
      <c r="BR36" s="238">
        <f t="shared" si="9"/>
        <v>6.6</v>
      </c>
      <c r="BS36" s="192" t="s">
        <v>1299</v>
      </c>
      <c r="BT36" s="192" t="s">
        <v>1298</v>
      </c>
      <c r="BU36" s="212">
        <v>7</v>
      </c>
      <c r="BV36" s="212"/>
      <c r="BW36" s="212">
        <v>7</v>
      </c>
      <c r="BX36" s="212"/>
      <c r="BY36" s="212">
        <v>7</v>
      </c>
      <c r="BZ36" s="212"/>
      <c r="CA36" s="212">
        <v>6</v>
      </c>
      <c r="CB36" s="212"/>
      <c r="CC36" s="212">
        <v>8</v>
      </c>
      <c r="CD36" s="212"/>
      <c r="CE36" s="212">
        <f t="shared" si="10"/>
        <v>148</v>
      </c>
      <c r="CF36" s="192">
        <f t="shared" si="11"/>
        <v>7.0476190476190474</v>
      </c>
      <c r="CG36" s="212">
        <v>5</v>
      </c>
      <c r="CH36" s="212"/>
      <c r="CI36" s="212">
        <v>8</v>
      </c>
      <c r="CJ36" s="212"/>
      <c r="CK36" s="212">
        <v>7</v>
      </c>
      <c r="CL36" s="212"/>
      <c r="CM36" s="212">
        <v>9</v>
      </c>
      <c r="CN36" s="212"/>
      <c r="CO36" s="212">
        <v>8</v>
      </c>
      <c r="CP36" s="212"/>
      <c r="CQ36" s="212">
        <v>7</v>
      </c>
      <c r="CR36" s="212"/>
      <c r="CS36" s="212">
        <v>9</v>
      </c>
      <c r="CT36" s="212"/>
      <c r="CU36" s="212"/>
      <c r="CV36" s="212"/>
      <c r="CW36" s="212">
        <f t="shared" si="12"/>
        <v>185</v>
      </c>
      <c r="CX36" s="238">
        <f t="shared" si="13"/>
        <v>7.4</v>
      </c>
      <c r="CY36" s="238">
        <f t="shared" si="14"/>
        <v>7.239130434782608</v>
      </c>
      <c r="CZ36" s="238">
        <f t="shared" si="15"/>
        <v>6.537414965986395</v>
      </c>
      <c r="DA36" s="192"/>
      <c r="DB36" s="249"/>
      <c r="DC36" s="192"/>
      <c r="DD36" s="249"/>
      <c r="DE36" s="192"/>
      <c r="DF36" s="192"/>
      <c r="DG36" s="192"/>
      <c r="DH36" s="249"/>
      <c r="DI36" s="249"/>
      <c r="DJ36" s="192"/>
      <c r="DK36" s="3"/>
    </row>
    <row r="37" spans="1:115" ht="15.75">
      <c r="A37" s="2">
        <v>32</v>
      </c>
      <c r="B37" s="19" t="s">
        <v>928</v>
      </c>
      <c r="C37" s="39" t="s">
        <v>561</v>
      </c>
      <c r="D37" s="29">
        <v>33873</v>
      </c>
      <c r="E37" s="2" t="s">
        <v>38</v>
      </c>
      <c r="F37" s="19" t="s">
        <v>544</v>
      </c>
      <c r="G37" s="339" t="s">
        <v>67</v>
      </c>
      <c r="H37" s="339"/>
      <c r="I37" s="136">
        <v>5</v>
      </c>
      <c r="J37" s="136">
        <v>3</v>
      </c>
      <c r="K37" s="136">
        <v>5</v>
      </c>
      <c r="L37" s="136">
        <v>4</v>
      </c>
      <c r="M37" s="136">
        <v>5</v>
      </c>
      <c r="N37" s="136"/>
      <c r="O37" s="136">
        <v>5</v>
      </c>
      <c r="P37" s="136">
        <v>4</v>
      </c>
      <c r="Q37" s="136">
        <v>6</v>
      </c>
      <c r="R37" s="136"/>
      <c r="S37" s="136">
        <f t="shared" si="0"/>
        <v>135</v>
      </c>
      <c r="T37" s="171">
        <f t="shared" si="1"/>
        <v>5.1923076923076925</v>
      </c>
      <c r="U37" s="136">
        <v>6</v>
      </c>
      <c r="V37" s="136"/>
      <c r="W37" s="136">
        <v>5</v>
      </c>
      <c r="X37" s="136"/>
      <c r="Y37" s="136">
        <v>5</v>
      </c>
      <c r="Z37" s="136"/>
      <c r="AA37" s="136">
        <v>5</v>
      </c>
      <c r="AB37" s="136">
        <v>3</v>
      </c>
      <c r="AC37" s="136">
        <v>7</v>
      </c>
      <c r="AD37" s="136"/>
      <c r="AE37" s="136">
        <v>5</v>
      </c>
      <c r="AF37" s="136">
        <v>3</v>
      </c>
      <c r="AG37" s="136">
        <v>6</v>
      </c>
      <c r="AH37" s="136"/>
      <c r="AI37" s="136">
        <f t="shared" si="2"/>
        <v>137</v>
      </c>
      <c r="AJ37" s="171">
        <f t="shared" si="3"/>
        <v>5.48</v>
      </c>
      <c r="AK37" s="171">
        <f t="shared" si="4"/>
        <v>5.333333333333333</v>
      </c>
      <c r="AL37" s="192" t="s">
        <v>1297</v>
      </c>
      <c r="AM37" s="192" t="s">
        <v>1298</v>
      </c>
      <c r="AN37" s="212">
        <v>5</v>
      </c>
      <c r="AO37" s="212"/>
      <c r="AP37" s="212">
        <v>6</v>
      </c>
      <c r="AQ37" s="212"/>
      <c r="AR37" s="212">
        <v>5</v>
      </c>
      <c r="AS37" s="212">
        <v>3</v>
      </c>
      <c r="AT37" s="212">
        <v>7</v>
      </c>
      <c r="AU37" s="212"/>
      <c r="AV37" s="212">
        <v>5</v>
      </c>
      <c r="AW37" s="212">
        <v>4</v>
      </c>
      <c r="AX37" s="212">
        <v>7</v>
      </c>
      <c r="AY37" s="212"/>
      <c r="AZ37" s="212">
        <v>5</v>
      </c>
      <c r="BA37" s="212"/>
      <c r="BB37" s="212">
        <v>5</v>
      </c>
      <c r="BC37" s="212"/>
      <c r="BD37" s="212">
        <f t="shared" si="5"/>
        <v>157</v>
      </c>
      <c r="BE37" s="238">
        <f t="shared" si="6"/>
        <v>5.607142857142857</v>
      </c>
      <c r="BF37" s="212">
        <v>5</v>
      </c>
      <c r="BG37" s="212"/>
      <c r="BH37" s="212">
        <v>6</v>
      </c>
      <c r="BI37" s="212" t="s">
        <v>1292</v>
      </c>
      <c r="BJ37" s="212">
        <v>7</v>
      </c>
      <c r="BK37" s="212" t="s">
        <v>1399</v>
      </c>
      <c r="BL37" s="212">
        <v>6</v>
      </c>
      <c r="BM37" s="212" t="s">
        <v>1292</v>
      </c>
      <c r="BN37" s="212">
        <v>5</v>
      </c>
      <c r="BO37" s="212" t="s">
        <v>1289</v>
      </c>
      <c r="BP37" s="212">
        <f t="shared" si="7"/>
        <v>128</v>
      </c>
      <c r="BQ37" s="238">
        <f t="shared" si="8"/>
        <v>5.818181818181818</v>
      </c>
      <c r="BR37" s="238">
        <f t="shared" si="9"/>
        <v>5.7</v>
      </c>
      <c r="BS37" s="236" t="s">
        <v>1302</v>
      </c>
      <c r="BT37" s="3" t="s">
        <v>1303</v>
      </c>
      <c r="BU37" s="212">
        <v>7</v>
      </c>
      <c r="BV37" s="212"/>
      <c r="BW37" s="212">
        <v>5</v>
      </c>
      <c r="BX37" s="212"/>
      <c r="BY37" s="212">
        <v>5</v>
      </c>
      <c r="BZ37" s="212"/>
      <c r="CA37" s="212">
        <v>5</v>
      </c>
      <c r="CB37" s="212">
        <v>4</v>
      </c>
      <c r="CC37" s="212">
        <v>5</v>
      </c>
      <c r="CD37" s="212" t="s">
        <v>1291</v>
      </c>
      <c r="CE37" s="212">
        <f t="shared" si="10"/>
        <v>117</v>
      </c>
      <c r="CF37" s="192">
        <f t="shared" si="11"/>
        <v>5.571428571428571</v>
      </c>
      <c r="CG37" s="212">
        <v>5</v>
      </c>
      <c r="CH37" s="212"/>
      <c r="CI37" s="212">
        <v>6</v>
      </c>
      <c r="CJ37" s="212">
        <v>4</v>
      </c>
      <c r="CK37" s="212">
        <v>5</v>
      </c>
      <c r="CL37" s="212"/>
      <c r="CM37" s="212">
        <v>5</v>
      </c>
      <c r="CN37" s="212"/>
      <c r="CO37" s="212">
        <v>6</v>
      </c>
      <c r="CP37" s="212"/>
      <c r="CQ37" s="212">
        <v>5</v>
      </c>
      <c r="CR37" s="212"/>
      <c r="CS37" s="212">
        <v>8</v>
      </c>
      <c r="CT37" s="212"/>
      <c r="CU37" s="212"/>
      <c r="CV37" s="212"/>
      <c r="CW37" s="212">
        <f t="shared" si="12"/>
        <v>134</v>
      </c>
      <c r="CX37" s="238">
        <f t="shared" si="13"/>
        <v>5.36</v>
      </c>
      <c r="CY37" s="238">
        <f t="shared" si="14"/>
        <v>5.456521739130435</v>
      </c>
      <c r="CZ37" s="454">
        <f t="shared" si="15"/>
        <v>5.496598639455782</v>
      </c>
      <c r="DA37" s="192"/>
      <c r="DB37" s="216"/>
      <c r="DC37" s="192"/>
      <c r="DD37" s="216"/>
      <c r="DE37" s="192"/>
      <c r="DF37" s="192"/>
      <c r="DG37" s="192"/>
      <c r="DH37" s="216"/>
      <c r="DI37" s="216"/>
      <c r="DJ37" s="192"/>
      <c r="DK37" s="3"/>
    </row>
    <row r="38" spans="1:115" ht="15.75">
      <c r="A38" s="2">
        <v>33</v>
      </c>
      <c r="B38" s="19" t="s">
        <v>31</v>
      </c>
      <c r="C38" s="39" t="s">
        <v>628</v>
      </c>
      <c r="D38" s="29">
        <v>33391</v>
      </c>
      <c r="E38" s="2" t="s">
        <v>38</v>
      </c>
      <c r="F38" s="19" t="s">
        <v>72</v>
      </c>
      <c r="G38" s="339" t="s">
        <v>67</v>
      </c>
      <c r="H38" s="339"/>
      <c r="I38" s="136">
        <v>5</v>
      </c>
      <c r="J38" s="136"/>
      <c r="K38" s="136">
        <v>5</v>
      </c>
      <c r="L38" s="136"/>
      <c r="M38" s="136">
        <v>5</v>
      </c>
      <c r="N38" s="136"/>
      <c r="O38" s="136">
        <v>5</v>
      </c>
      <c r="P38" s="136"/>
      <c r="Q38" s="136">
        <v>6</v>
      </c>
      <c r="R38" s="136"/>
      <c r="S38" s="136">
        <f aca="true" t="shared" si="16" ref="S38:S61">Q38*Q$5+O38*O$5+M38*M$5+K38*K$5+I38*I$5</f>
        <v>135</v>
      </c>
      <c r="T38" s="171">
        <f aca="true" t="shared" si="17" ref="T38:T61">S38/S$5</f>
        <v>5.1923076923076925</v>
      </c>
      <c r="U38" s="136">
        <v>8</v>
      </c>
      <c r="V38" s="136"/>
      <c r="W38" s="136">
        <v>6</v>
      </c>
      <c r="X38" s="136"/>
      <c r="Y38" s="136">
        <v>6</v>
      </c>
      <c r="Z38" s="136"/>
      <c r="AA38" s="136">
        <v>7</v>
      </c>
      <c r="AB38" s="136"/>
      <c r="AC38" s="136">
        <v>7</v>
      </c>
      <c r="AD38" s="136"/>
      <c r="AE38" s="136">
        <v>5</v>
      </c>
      <c r="AF38" s="136"/>
      <c r="AG38" s="136">
        <v>6</v>
      </c>
      <c r="AH38" s="136"/>
      <c r="AI38" s="136">
        <f aca="true" t="shared" si="18" ref="AI38:AI61">AG38*AG$5+AE38*AE$5+AC38*AC$5+AA38*AA$5+Y38*Y$5+W38*W$5+U38*U$5</f>
        <v>158</v>
      </c>
      <c r="AJ38" s="171">
        <f aca="true" t="shared" si="19" ref="AJ38:AJ61">AI38/AI$5</f>
        <v>6.32</v>
      </c>
      <c r="AK38" s="171">
        <f aca="true" t="shared" si="20" ref="AK38:AK61">(AI38+S38)/AK$5</f>
        <v>5.745098039215686</v>
      </c>
      <c r="AL38" s="192" t="s">
        <v>1297</v>
      </c>
      <c r="AM38" s="192" t="s">
        <v>1298</v>
      </c>
      <c r="AN38" s="212">
        <v>5</v>
      </c>
      <c r="AO38" s="212"/>
      <c r="AP38" s="212">
        <v>7</v>
      </c>
      <c r="AQ38" s="212"/>
      <c r="AR38" s="212">
        <v>5</v>
      </c>
      <c r="AS38" s="212">
        <v>4</v>
      </c>
      <c r="AT38" s="212">
        <v>5</v>
      </c>
      <c r="AU38" s="212"/>
      <c r="AV38" s="212">
        <v>8</v>
      </c>
      <c r="AW38" s="212"/>
      <c r="AX38" s="212">
        <v>7</v>
      </c>
      <c r="AY38" s="212"/>
      <c r="AZ38" s="212">
        <v>6</v>
      </c>
      <c r="BA38" s="212"/>
      <c r="BB38" s="212">
        <v>7</v>
      </c>
      <c r="BC38" s="212"/>
      <c r="BD38" s="212">
        <f aca="true" t="shared" si="21" ref="BD38:BD61">BB38*BB$5+AZ38*AZ$5+AX38*AX$5+AV38*AV$5+AT38*AT$5+AR38*AR$5+AP38*AP$5+AN38*AN$5</f>
        <v>172</v>
      </c>
      <c r="BE38" s="238">
        <f aca="true" t="shared" si="22" ref="BE38:BE61">BD38/BD$5</f>
        <v>6.142857142857143</v>
      </c>
      <c r="BF38" s="212">
        <v>6</v>
      </c>
      <c r="BG38" s="212"/>
      <c r="BH38" s="212">
        <v>5</v>
      </c>
      <c r="BI38" s="212"/>
      <c r="BJ38" s="212">
        <v>6</v>
      </c>
      <c r="BK38" s="212">
        <v>4</v>
      </c>
      <c r="BL38" s="212">
        <v>5</v>
      </c>
      <c r="BM38" s="212"/>
      <c r="BN38" s="212">
        <v>7</v>
      </c>
      <c r="BO38" s="212"/>
      <c r="BP38" s="212">
        <f aca="true" t="shared" si="23" ref="BP38:BP61">BN38*BN$5+BL38*BL$5+BJ38*BJ$5+BH38*BH$5+BF38*BF$5</f>
        <v>127</v>
      </c>
      <c r="BQ38" s="238">
        <f aca="true" t="shared" si="24" ref="BQ38:BQ61">BP38/BQ$5</f>
        <v>5.7727272727272725</v>
      </c>
      <c r="BR38" s="238">
        <f aca="true" t="shared" si="25" ref="BR38:BR61">(BP38+BD38)/BR$5</f>
        <v>5.98</v>
      </c>
      <c r="BS38" s="192" t="s">
        <v>1297</v>
      </c>
      <c r="BT38" s="192" t="s">
        <v>1298</v>
      </c>
      <c r="BU38" s="212">
        <v>6</v>
      </c>
      <c r="BV38" s="212"/>
      <c r="BW38" s="212">
        <v>7</v>
      </c>
      <c r="BX38" s="212"/>
      <c r="BY38" s="212">
        <v>5</v>
      </c>
      <c r="BZ38" s="212"/>
      <c r="CA38" s="212">
        <v>6</v>
      </c>
      <c r="CB38" s="212"/>
      <c r="CC38" s="212">
        <v>6</v>
      </c>
      <c r="CD38" s="212"/>
      <c r="CE38" s="212">
        <f aca="true" t="shared" si="26" ref="CE38:CE61">CC38*CC$5+CA38*CA$5+BY38*BY$5+BW38*BW$5+BU38*BU$5</f>
        <v>124</v>
      </c>
      <c r="CF38" s="192">
        <f aca="true" t="shared" si="27" ref="CF38:CF61">CE38/CE$5</f>
        <v>5.904761904761905</v>
      </c>
      <c r="CG38" s="212">
        <v>6</v>
      </c>
      <c r="CH38" s="212"/>
      <c r="CI38" s="212">
        <v>7</v>
      </c>
      <c r="CJ38" s="212"/>
      <c r="CK38" s="212">
        <v>5</v>
      </c>
      <c r="CL38" s="212"/>
      <c r="CM38" s="212">
        <v>7</v>
      </c>
      <c r="CN38" s="212"/>
      <c r="CO38" s="212">
        <v>7</v>
      </c>
      <c r="CP38" s="212"/>
      <c r="CQ38" s="212">
        <v>6</v>
      </c>
      <c r="CR38" s="212"/>
      <c r="CS38" s="212">
        <v>8</v>
      </c>
      <c r="CT38" s="212"/>
      <c r="CU38" s="212"/>
      <c r="CV38" s="212"/>
      <c r="CW38" s="212">
        <f t="shared" si="12"/>
        <v>159</v>
      </c>
      <c r="CX38" s="238">
        <f t="shared" si="13"/>
        <v>6.36</v>
      </c>
      <c r="CY38" s="238">
        <f t="shared" si="14"/>
        <v>6.1521739130434785</v>
      </c>
      <c r="CZ38" s="238">
        <f t="shared" si="15"/>
        <v>5.9523809523809526</v>
      </c>
      <c r="DA38" s="192"/>
      <c r="DB38" s="216"/>
      <c r="DC38" s="192"/>
      <c r="DD38" s="216"/>
      <c r="DE38" s="192"/>
      <c r="DF38" s="192"/>
      <c r="DG38" s="192"/>
      <c r="DH38" s="216"/>
      <c r="DI38" s="216"/>
      <c r="DJ38" s="192"/>
      <c r="DK38" s="3"/>
    </row>
    <row r="39" spans="1:115" ht="15.75">
      <c r="A39" s="2">
        <v>34</v>
      </c>
      <c r="B39" s="19" t="s">
        <v>550</v>
      </c>
      <c r="C39" s="39" t="s">
        <v>929</v>
      </c>
      <c r="D39" s="29">
        <v>33788</v>
      </c>
      <c r="E39" s="2" t="s">
        <v>529</v>
      </c>
      <c r="F39" s="19" t="s">
        <v>73</v>
      </c>
      <c r="G39" s="339" t="s">
        <v>67</v>
      </c>
      <c r="H39" s="339"/>
      <c r="I39" s="136">
        <v>6</v>
      </c>
      <c r="J39" s="136"/>
      <c r="K39" s="136">
        <v>7</v>
      </c>
      <c r="L39" s="136"/>
      <c r="M39" s="136">
        <v>6</v>
      </c>
      <c r="N39" s="136"/>
      <c r="O39" s="136">
        <v>8</v>
      </c>
      <c r="P39" s="136"/>
      <c r="Q39" s="136">
        <v>8</v>
      </c>
      <c r="R39" s="136"/>
      <c r="S39" s="136">
        <f t="shared" si="16"/>
        <v>181</v>
      </c>
      <c r="T39" s="171">
        <f t="shared" si="17"/>
        <v>6.961538461538462</v>
      </c>
      <c r="U39" s="136">
        <v>8</v>
      </c>
      <c r="V39" s="136"/>
      <c r="W39" s="136">
        <v>9</v>
      </c>
      <c r="X39" s="136"/>
      <c r="Y39" s="136">
        <v>8</v>
      </c>
      <c r="Z39" s="136"/>
      <c r="AA39" s="136">
        <v>7</v>
      </c>
      <c r="AB39" s="136"/>
      <c r="AC39" s="136">
        <v>7</v>
      </c>
      <c r="AD39" s="136"/>
      <c r="AE39" s="136">
        <v>6</v>
      </c>
      <c r="AF39" s="136"/>
      <c r="AG39" s="136">
        <v>7</v>
      </c>
      <c r="AH39" s="136"/>
      <c r="AI39" s="136">
        <f t="shared" si="18"/>
        <v>184</v>
      </c>
      <c r="AJ39" s="171">
        <f t="shared" si="19"/>
        <v>7.36</v>
      </c>
      <c r="AK39" s="171">
        <f t="shared" si="20"/>
        <v>7.1568627450980395</v>
      </c>
      <c r="AL39" s="192" t="s">
        <v>1301</v>
      </c>
      <c r="AM39" s="192" t="s">
        <v>1298</v>
      </c>
      <c r="AN39" s="212">
        <v>5</v>
      </c>
      <c r="AO39" s="212"/>
      <c r="AP39" s="212">
        <v>7</v>
      </c>
      <c r="AQ39" s="212"/>
      <c r="AR39" s="212">
        <v>5</v>
      </c>
      <c r="AS39" s="212"/>
      <c r="AT39" s="212">
        <v>8</v>
      </c>
      <c r="AU39" s="212"/>
      <c r="AV39" s="212">
        <v>6</v>
      </c>
      <c r="AW39" s="212"/>
      <c r="AX39" s="212">
        <v>8</v>
      </c>
      <c r="AY39" s="212"/>
      <c r="AZ39" s="212">
        <v>7</v>
      </c>
      <c r="BA39" s="212"/>
      <c r="BB39" s="212">
        <v>9</v>
      </c>
      <c r="BC39" s="212"/>
      <c r="BD39" s="212">
        <f t="shared" si="21"/>
        <v>192</v>
      </c>
      <c r="BE39" s="238">
        <f t="shared" si="22"/>
        <v>6.857142857142857</v>
      </c>
      <c r="BF39" s="212">
        <v>6</v>
      </c>
      <c r="BG39" s="212"/>
      <c r="BH39" s="212">
        <v>7</v>
      </c>
      <c r="BI39" s="212"/>
      <c r="BJ39" s="212">
        <v>8</v>
      </c>
      <c r="BK39" s="212"/>
      <c r="BL39" s="212">
        <v>8</v>
      </c>
      <c r="BM39" s="212"/>
      <c r="BN39" s="212">
        <v>8</v>
      </c>
      <c r="BO39" s="212"/>
      <c r="BP39" s="212">
        <f t="shared" si="23"/>
        <v>166</v>
      </c>
      <c r="BQ39" s="238">
        <f t="shared" si="24"/>
        <v>7.545454545454546</v>
      </c>
      <c r="BR39" s="238">
        <f t="shared" si="25"/>
        <v>7.16</v>
      </c>
      <c r="BS39" s="192" t="s">
        <v>1301</v>
      </c>
      <c r="BT39" s="192" t="s">
        <v>1298</v>
      </c>
      <c r="BU39" s="212">
        <v>9</v>
      </c>
      <c r="BV39" s="212"/>
      <c r="BW39" s="212">
        <v>7</v>
      </c>
      <c r="BX39" s="212"/>
      <c r="BY39" s="212">
        <v>8</v>
      </c>
      <c r="BZ39" s="212"/>
      <c r="CA39" s="212">
        <v>8</v>
      </c>
      <c r="CB39" s="212"/>
      <c r="CC39" s="212">
        <v>9</v>
      </c>
      <c r="CD39" s="212"/>
      <c r="CE39" s="212">
        <f t="shared" si="26"/>
        <v>175</v>
      </c>
      <c r="CF39" s="192">
        <f t="shared" si="27"/>
        <v>8.333333333333334</v>
      </c>
      <c r="CG39" s="212">
        <v>9</v>
      </c>
      <c r="CH39" s="212"/>
      <c r="CI39" s="212">
        <v>9</v>
      </c>
      <c r="CJ39" s="212"/>
      <c r="CK39" s="212">
        <v>8</v>
      </c>
      <c r="CL39" s="212"/>
      <c r="CM39" s="212">
        <v>8</v>
      </c>
      <c r="CN39" s="212"/>
      <c r="CO39" s="212">
        <v>9</v>
      </c>
      <c r="CP39" s="212"/>
      <c r="CQ39" s="212">
        <v>9</v>
      </c>
      <c r="CR39" s="212"/>
      <c r="CS39" s="212">
        <v>9</v>
      </c>
      <c r="CT39" s="212"/>
      <c r="CU39" s="212"/>
      <c r="CV39" s="212"/>
      <c r="CW39" s="212">
        <f t="shared" si="12"/>
        <v>216</v>
      </c>
      <c r="CX39" s="238">
        <f t="shared" si="13"/>
        <v>8.64</v>
      </c>
      <c r="CY39" s="238">
        <f t="shared" si="14"/>
        <v>8.5</v>
      </c>
      <c r="CZ39" s="238">
        <f t="shared" si="15"/>
        <v>7.578231292517007</v>
      </c>
      <c r="DA39" s="192"/>
      <c r="DB39" s="216"/>
      <c r="DC39" s="192"/>
      <c r="DD39" s="216"/>
      <c r="DE39" s="192"/>
      <c r="DF39" s="192"/>
      <c r="DG39" s="192"/>
      <c r="DH39" s="216"/>
      <c r="DI39" s="216"/>
      <c r="DJ39" s="192"/>
      <c r="DK39" s="3"/>
    </row>
    <row r="40" spans="1:115" ht="15.75">
      <c r="A40" s="2">
        <v>35</v>
      </c>
      <c r="B40" s="19" t="s">
        <v>456</v>
      </c>
      <c r="C40" s="39" t="s">
        <v>831</v>
      </c>
      <c r="D40" s="29">
        <v>33456</v>
      </c>
      <c r="E40" s="2" t="s">
        <v>529</v>
      </c>
      <c r="F40" s="19" t="s">
        <v>72</v>
      </c>
      <c r="G40" s="339" t="s">
        <v>67</v>
      </c>
      <c r="H40" s="339"/>
      <c r="I40" s="136">
        <v>5</v>
      </c>
      <c r="J40" s="136"/>
      <c r="K40" s="136">
        <v>5</v>
      </c>
      <c r="L40" s="136"/>
      <c r="M40" s="136">
        <v>6</v>
      </c>
      <c r="N40" s="136"/>
      <c r="O40" s="136">
        <v>6</v>
      </c>
      <c r="P40" s="136"/>
      <c r="Q40" s="136">
        <v>8</v>
      </c>
      <c r="R40" s="136"/>
      <c r="S40" s="136">
        <f t="shared" si="16"/>
        <v>154</v>
      </c>
      <c r="T40" s="171">
        <f t="shared" si="17"/>
        <v>5.923076923076923</v>
      </c>
      <c r="U40" s="136">
        <v>7</v>
      </c>
      <c r="V40" s="136"/>
      <c r="W40" s="136">
        <v>5</v>
      </c>
      <c r="X40" s="136"/>
      <c r="Y40" s="136">
        <v>7</v>
      </c>
      <c r="Z40" s="136"/>
      <c r="AA40" s="136">
        <v>7</v>
      </c>
      <c r="AB40" s="136"/>
      <c r="AC40" s="136">
        <v>8</v>
      </c>
      <c r="AD40" s="136"/>
      <c r="AE40" s="136">
        <v>5</v>
      </c>
      <c r="AF40" s="136"/>
      <c r="AG40" s="136">
        <v>6</v>
      </c>
      <c r="AH40" s="136"/>
      <c r="AI40" s="136">
        <f t="shared" si="18"/>
        <v>157</v>
      </c>
      <c r="AJ40" s="171">
        <f t="shared" si="19"/>
        <v>6.28</v>
      </c>
      <c r="AK40" s="171">
        <f t="shared" si="20"/>
        <v>6.098039215686274</v>
      </c>
      <c r="AL40" s="192" t="s">
        <v>1299</v>
      </c>
      <c r="AM40" s="192" t="s">
        <v>1298</v>
      </c>
      <c r="AN40" s="212">
        <v>7</v>
      </c>
      <c r="AO40" s="212"/>
      <c r="AP40" s="212">
        <v>6</v>
      </c>
      <c r="AQ40" s="212"/>
      <c r="AR40" s="212">
        <v>6</v>
      </c>
      <c r="AS40" s="212">
        <v>4</v>
      </c>
      <c r="AT40" s="212">
        <v>5</v>
      </c>
      <c r="AU40" s="212"/>
      <c r="AV40" s="212">
        <v>7</v>
      </c>
      <c r="AW40" s="212"/>
      <c r="AX40" s="212">
        <v>6</v>
      </c>
      <c r="AY40" s="212"/>
      <c r="AZ40" s="212">
        <v>6</v>
      </c>
      <c r="BA40" s="212"/>
      <c r="BB40" s="212">
        <v>8</v>
      </c>
      <c r="BC40" s="212"/>
      <c r="BD40" s="212">
        <f t="shared" si="21"/>
        <v>180</v>
      </c>
      <c r="BE40" s="238">
        <f t="shared" si="22"/>
        <v>6.428571428571429</v>
      </c>
      <c r="BF40" s="212">
        <v>5</v>
      </c>
      <c r="BG40" s="212"/>
      <c r="BH40" s="212">
        <v>5</v>
      </c>
      <c r="BI40" s="212"/>
      <c r="BJ40" s="212">
        <v>6</v>
      </c>
      <c r="BK40" s="212">
        <v>4</v>
      </c>
      <c r="BL40" s="212">
        <v>6</v>
      </c>
      <c r="BM40" s="212"/>
      <c r="BN40" s="212">
        <v>6</v>
      </c>
      <c r="BO40" s="212"/>
      <c r="BP40" s="212">
        <f t="shared" si="23"/>
        <v>125</v>
      </c>
      <c r="BQ40" s="238">
        <f t="shared" si="24"/>
        <v>5.681818181818182</v>
      </c>
      <c r="BR40" s="238">
        <f t="shared" si="25"/>
        <v>6.1</v>
      </c>
      <c r="BS40" s="192" t="s">
        <v>1299</v>
      </c>
      <c r="BT40" s="192" t="s">
        <v>1298</v>
      </c>
      <c r="BU40" s="212">
        <v>6</v>
      </c>
      <c r="BV40" s="212"/>
      <c r="BW40" s="212">
        <v>7</v>
      </c>
      <c r="BX40" s="212"/>
      <c r="BY40" s="212">
        <v>5</v>
      </c>
      <c r="BZ40" s="212"/>
      <c r="CA40" s="212">
        <v>7</v>
      </c>
      <c r="CB40" s="212">
        <v>4</v>
      </c>
      <c r="CC40" s="212">
        <v>5</v>
      </c>
      <c r="CD40" s="212">
        <v>4</v>
      </c>
      <c r="CE40" s="212">
        <f t="shared" si="26"/>
        <v>123</v>
      </c>
      <c r="CF40" s="192">
        <f t="shared" si="27"/>
        <v>5.857142857142857</v>
      </c>
      <c r="CG40" s="212">
        <v>5</v>
      </c>
      <c r="CH40" s="212"/>
      <c r="CI40" s="212">
        <v>6</v>
      </c>
      <c r="CJ40" s="212">
        <v>4</v>
      </c>
      <c r="CK40" s="212">
        <v>6</v>
      </c>
      <c r="CL40" s="212"/>
      <c r="CM40" s="212">
        <v>8</v>
      </c>
      <c r="CN40" s="212"/>
      <c r="CO40" s="212">
        <v>6</v>
      </c>
      <c r="CP40" s="212"/>
      <c r="CQ40" s="212">
        <v>5</v>
      </c>
      <c r="CR40" s="212"/>
      <c r="CS40" s="212">
        <v>8</v>
      </c>
      <c r="CT40" s="212"/>
      <c r="CU40" s="212"/>
      <c r="CV40" s="212"/>
      <c r="CW40" s="212">
        <f t="shared" si="12"/>
        <v>153</v>
      </c>
      <c r="CX40" s="238">
        <f t="shared" si="13"/>
        <v>6.12</v>
      </c>
      <c r="CY40" s="238">
        <f t="shared" si="14"/>
        <v>6</v>
      </c>
      <c r="CZ40" s="238">
        <f t="shared" si="15"/>
        <v>6.068027210884353</v>
      </c>
      <c r="DA40" s="192"/>
      <c r="DB40" s="216"/>
      <c r="DC40" s="192"/>
      <c r="DD40" s="216"/>
      <c r="DE40" s="192"/>
      <c r="DF40" s="192"/>
      <c r="DG40" s="192"/>
      <c r="DH40" s="216"/>
      <c r="DI40" s="216"/>
      <c r="DJ40" s="192"/>
      <c r="DK40" s="3"/>
    </row>
    <row r="41" spans="1:115" ht="15.75">
      <c r="A41" s="2">
        <v>36</v>
      </c>
      <c r="B41" s="19" t="s">
        <v>930</v>
      </c>
      <c r="C41" s="39" t="s">
        <v>242</v>
      </c>
      <c r="D41" s="29">
        <v>33337</v>
      </c>
      <c r="E41" s="2" t="s">
        <v>529</v>
      </c>
      <c r="F41" s="19" t="s">
        <v>73</v>
      </c>
      <c r="G41" s="339" t="s">
        <v>67</v>
      </c>
      <c r="H41" s="339"/>
      <c r="I41" s="136">
        <v>5</v>
      </c>
      <c r="J41" s="136"/>
      <c r="K41" s="136">
        <v>7</v>
      </c>
      <c r="L41" s="136"/>
      <c r="M41" s="136">
        <v>8</v>
      </c>
      <c r="N41" s="136"/>
      <c r="O41" s="136">
        <v>5</v>
      </c>
      <c r="P41" s="136">
        <v>4</v>
      </c>
      <c r="Q41" s="136">
        <v>8</v>
      </c>
      <c r="R41" s="136"/>
      <c r="S41" s="136">
        <f t="shared" si="16"/>
        <v>174</v>
      </c>
      <c r="T41" s="171">
        <f t="shared" si="17"/>
        <v>6.6923076923076925</v>
      </c>
      <c r="U41" s="136">
        <v>6</v>
      </c>
      <c r="V41" s="136"/>
      <c r="W41" s="136">
        <v>5</v>
      </c>
      <c r="X41" s="136"/>
      <c r="Y41" s="136">
        <v>5</v>
      </c>
      <c r="Z41" s="136"/>
      <c r="AA41" s="136">
        <v>5</v>
      </c>
      <c r="AB41" s="136"/>
      <c r="AC41" s="136">
        <v>7</v>
      </c>
      <c r="AD41" s="136"/>
      <c r="AE41" s="136">
        <v>6</v>
      </c>
      <c r="AF41" s="136"/>
      <c r="AG41" s="136">
        <v>6</v>
      </c>
      <c r="AH41" s="136"/>
      <c r="AI41" s="136">
        <f t="shared" si="18"/>
        <v>142</v>
      </c>
      <c r="AJ41" s="171">
        <f t="shared" si="19"/>
        <v>5.68</v>
      </c>
      <c r="AK41" s="171">
        <f t="shared" si="20"/>
        <v>6.196078431372549</v>
      </c>
      <c r="AL41" s="192" t="s">
        <v>1299</v>
      </c>
      <c r="AM41" s="192" t="s">
        <v>1298</v>
      </c>
      <c r="AN41" s="212">
        <v>7</v>
      </c>
      <c r="AO41" s="212"/>
      <c r="AP41" s="212">
        <v>7</v>
      </c>
      <c r="AQ41" s="212"/>
      <c r="AR41" s="212">
        <v>6</v>
      </c>
      <c r="AS41" s="212">
        <v>3</v>
      </c>
      <c r="AT41" s="212">
        <v>7</v>
      </c>
      <c r="AU41" s="212"/>
      <c r="AV41" s="212">
        <v>5</v>
      </c>
      <c r="AW41" s="212"/>
      <c r="AX41" s="212">
        <v>6</v>
      </c>
      <c r="AY41" s="212"/>
      <c r="AZ41" s="212">
        <v>6</v>
      </c>
      <c r="BA41" s="212"/>
      <c r="BB41" s="212">
        <v>7</v>
      </c>
      <c r="BC41" s="212"/>
      <c r="BD41" s="212">
        <f t="shared" si="21"/>
        <v>181</v>
      </c>
      <c r="BE41" s="238">
        <f t="shared" si="22"/>
        <v>6.464285714285714</v>
      </c>
      <c r="BF41" s="212">
        <v>6</v>
      </c>
      <c r="BG41" s="212"/>
      <c r="BH41" s="212">
        <v>5</v>
      </c>
      <c r="BI41" s="212"/>
      <c r="BJ41" s="212">
        <v>5</v>
      </c>
      <c r="BK41" s="212"/>
      <c r="BL41" s="212">
        <v>5</v>
      </c>
      <c r="BM41" s="212"/>
      <c r="BN41" s="212">
        <v>6</v>
      </c>
      <c r="BO41" s="212"/>
      <c r="BP41" s="212">
        <f t="shared" si="23"/>
        <v>118</v>
      </c>
      <c r="BQ41" s="238">
        <f t="shared" si="24"/>
        <v>5.363636363636363</v>
      </c>
      <c r="BR41" s="238">
        <f t="shared" si="25"/>
        <v>5.98</v>
      </c>
      <c r="BS41" s="192" t="s">
        <v>1297</v>
      </c>
      <c r="BT41" s="192" t="s">
        <v>1298</v>
      </c>
      <c r="BU41" s="212">
        <v>6</v>
      </c>
      <c r="BV41" s="212"/>
      <c r="BW41" s="212">
        <v>6</v>
      </c>
      <c r="BX41" s="212"/>
      <c r="BY41" s="212">
        <v>7</v>
      </c>
      <c r="BZ41" s="212"/>
      <c r="CA41" s="212">
        <v>5</v>
      </c>
      <c r="CB41" s="212"/>
      <c r="CC41" s="212">
        <v>6</v>
      </c>
      <c r="CD41" s="212"/>
      <c r="CE41" s="212">
        <f t="shared" si="26"/>
        <v>128</v>
      </c>
      <c r="CF41" s="192">
        <f t="shared" si="27"/>
        <v>6.095238095238095</v>
      </c>
      <c r="CG41" s="212">
        <v>5</v>
      </c>
      <c r="CH41" s="212"/>
      <c r="CI41" s="212">
        <v>5</v>
      </c>
      <c r="CJ41" s="212"/>
      <c r="CK41" s="212">
        <v>5</v>
      </c>
      <c r="CL41" s="212"/>
      <c r="CM41" s="212">
        <v>9</v>
      </c>
      <c r="CN41" s="212"/>
      <c r="CO41" s="212">
        <v>9</v>
      </c>
      <c r="CP41" s="212"/>
      <c r="CQ41" s="212">
        <v>6</v>
      </c>
      <c r="CR41" s="212"/>
      <c r="CS41" s="212">
        <v>8</v>
      </c>
      <c r="CT41" s="212"/>
      <c r="CU41" s="212"/>
      <c r="CV41" s="212"/>
      <c r="CW41" s="212">
        <f t="shared" si="12"/>
        <v>165</v>
      </c>
      <c r="CX41" s="238">
        <f t="shared" si="13"/>
        <v>6.6</v>
      </c>
      <c r="CY41" s="238">
        <f t="shared" si="14"/>
        <v>6.369565217391305</v>
      </c>
      <c r="CZ41" s="238">
        <f t="shared" si="15"/>
        <v>6.1768707482993195</v>
      </c>
      <c r="DA41" s="192"/>
      <c r="DB41" s="216"/>
      <c r="DC41" s="192"/>
      <c r="DD41" s="216"/>
      <c r="DE41" s="192"/>
      <c r="DF41" s="192"/>
      <c r="DG41" s="192"/>
      <c r="DH41" s="216"/>
      <c r="DI41" s="216"/>
      <c r="DJ41" s="192"/>
      <c r="DK41" s="3"/>
    </row>
    <row r="42" spans="1:115" ht="15.75">
      <c r="A42" s="2">
        <v>37</v>
      </c>
      <c r="B42" s="19" t="s">
        <v>931</v>
      </c>
      <c r="C42" s="39" t="s">
        <v>739</v>
      </c>
      <c r="D42" s="29">
        <v>33874</v>
      </c>
      <c r="E42" s="2" t="s">
        <v>529</v>
      </c>
      <c r="F42" s="19" t="s">
        <v>72</v>
      </c>
      <c r="G42" s="339" t="s">
        <v>67</v>
      </c>
      <c r="H42" s="339"/>
      <c r="I42" s="136">
        <v>5</v>
      </c>
      <c r="J42" s="136"/>
      <c r="K42" s="136">
        <v>5</v>
      </c>
      <c r="L42" s="136"/>
      <c r="M42" s="136">
        <v>5</v>
      </c>
      <c r="N42" s="136"/>
      <c r="O42" s="136">
        <v>5</v>
      </c>
      <c r="P42" s="136">
        <v>4</v>
      </c>
      <c r="Q42" s="136">
        <v>6</v>
      </c>
      <c r="R42" s="136"/>
      <c r="S42" s="136">
        <f t="shared" si="16"/>
        <v>135</v>
      </c>
      <c r="T42" s="171">
        <f t="shared" si="17"/>
        <v>5.1923076923076925</v>
      </c>
      <c r="U42" s="136">
        <v>6</v>
      </c>
      <c r="V42" s="136"/>
      <c r="W42" s="136">
        <v>5</v>
      </c>
      <c r="X42" s="136"/>
      <c r="Y42" s="136">
        <v>6</v>
      </c>
      <c r="Z42" s="136">
        <v>4</v>
      </c>
      <c r="AA42" s="136">
        <v>5</v>
      </c>
      <c r="AB42" s="136"/>
      <c r="AC42" s="136">
        <v>7</v>
      </c>
      <c r="AD42" s="136"/>
      <c r="AE42" s="136">
        <v>6</v>
      </c>
      <c r="AF42" s="136" t="s">
        <v>1290</v>
      </c>
      <c r="AG42" s="136">
        <v>6</v>
      </c>
      <c r="AH42" s="136"/>
      <c r="AI42" s="136">
        <f t="shared" si="18"/>
        <v>145</v>
      </c>
      <c r="AJ42" s="171">
        <f t="shared" si="19"/>
        <v>5.8</v>
      </c>
      <c r="AK42" s="171">
        <f t="shared" si="20"/>
        <v>5.490196078431373</v>
      </c>
      <c r="AL42" s="192" t="s">
        <v>1297</v>
      </c>
      <c r="AM42" s="192" t="s">
        <v>1298</v>
      </c>
      <c r="AN42" s="212">
        <v>7</v>
      </c>
      <c r="AO42" s="212"/>
      <c r="AP42" s="212">
        <v>7</v>
      </c>
      <c r="AQ42" s="212"/>
      <c r="AR42" s="212">
        <v>5</v>
      </c>
      <c r="AS42" s="212">
        <v>4</v>
      </c>
      <c r="AT42" s="212">
        <v>8</v>
      </c>
      <c r="AU42" s="212"/>
      <c r="AV42" s="212">
        <v>7</v>
      </c>
      <c r="AW42" s="212"/>
      <c r="AX42" s="212">
        <v>6</v>
      </c>
      <c r="AY42" s="212"/>
      <c r="AZ42" s="212">
        <v>6</v>
      </c>
      <c r="BA42" s="212"/>
      <c r="BB42" s="212">
        <v>8</v>
      </c>
      <c r="BC42" s="212"/>
      <c r="BD42" s="212">
        <f t="shared" si="21"/>
        <v>192</v>
      </c>
      <c r="BE42" s="238">
        <f t="shared" si="22"/>
        <v>6.857142857142857</v>
      </c>
      <c r="BF42" s="212">
        <v>6</v>
      </c>
      <c r="BG42" s="212"/>
      <c r="BH42" s="212">
        <v>6</v>
      </c>
      <c r="BI42" s="212"/>
      <c r="BJ42" s="212">
        <v>6</v>
      </c>
      <c r="BK42" s="212"/>
      <c r="BL42" s="212">
        <v>6</v>
      </c>
      <c r="BM42" s="212"/>
      <c r="BN42" s="212">
        <v>6</v>
      </c>
      <c r="BO42" s="212"/>
      <c r="BP42" s="212">
        <f t="shared" si="23"/>
        <v>132</v>
      </c>
      <c r="BQ42" s="238">
        <f t="shared" si="24"/>
        <v>6</v>
      </c>
      <c r="BR42" s="238">
        <f t="shared" si="25"/>
        <v>6.48</v>
      </c>
      <c r="BS42" s="192" t="s">
        <v>1299</v>
      </c>
      <c r="BT42" s="192" t="s">
        <v>1298</v>
      </c>
      <c r="BU42" s="212">
        <v>6</v>
      </c>
      <c r="BV42" s="212"/>
      <c r="BW42" s="212">
        <v>7</v>
      </c>
      <c r="BX42" s="212"/>
      <c r="BY42" s="212">
        <v>6</v>
      </c>
      <c r="BZ42" s="212"/>
      <c r="CA42" s="212">
        <v>7</v>
      </c>
      <c r="CB42" s="212"/>
      <c r="CC42" s="212">
        <v>5</v>
      </c>
      <c r="CD42" s="212"/>
      <c r="CE42" s="212">
        <f t="shared" si="26"/>
        <v>128</v>
      </c>
      <c r="CF42" s="192">
        <f t="shared" si="27"/>
        <v>6.095238095238095</v>
      </c>
      <c r="CG42" s="212">
        <v>5</v>
      </c>
      <c r="CH42" s="212"/>
      <c r="CI42" s="212">
        <v>5</v>
      </c>
      <c r="CJ42" s="212"/>
      <c r="CK42" s="212">
        <v>8</v>
      </c>
      <c r="CL42" s="212"/>
      <c r="CM42" s="212">
        <v>8</v>
      </c>
      <c r="CN42" s="212"/>
      <c r="CO42" s="212">
        <v>7</v>
      </c>
      <c r="CP42" s="212"/>
      <c r="CQ42" s="212">
        <v>7</v>
      </c>
      <c r="CR42" s="212"/>
      <c r="CS42" s="212">
        <v>8</v>
      </c>
      <c r="CT42" s="212"/>
      <c r="CU42" s="212"/>
      <c r="CV42" s="212"/>
      <c r="CW42" s="212">
        <f t="shared" si="12"/>
        <v>171</v>
      </c>
      <c r="CX42" s="238">
        <f t="shared" si="13"/>
        <v>6.84</v>
      </c>
      <c r="CY42" s="238">
        <f t="shared" si="14"/>
        <v>6.5</v>
      </c>
      <c r="CZ42" s="238">
        <f t="shared" si="15"/>
        <v>6.142857142857143</v>
      </c>
      <c r="DA42" s="192"/>
      <c r="DB42" s="216"/>
      <c r="DC42" s="192"/>
      <c r="DD42" s="216"/>
      <c r="DE42" s="192"/>
      <c r="DF42" s="192"/>
      <c r="DG42" s="192"/>
      <c r="DH42" s="216"/>
      <c r="DI42" s="216"/>
      <c r="DJ42" s="192"/>
      <c r="DK42" s="3"/>
    </row>
    <row r="43" spans="1:115" ht="15.75">
      <c r="A43" s="2">
        <v>38</v>
      </c>
      <c r="B43" s="19" t="s">
        <v>810</v>
      </c>
      <c r="C43" s="39" t="s">
        <v>932</v>
      </c>
      <c r="D43" s="29">
        <v>33614</v>
      </c>
      <c r="E43" s="2" t="s">
        <v>529</v>
      </c>
      <c r="F43" s="19" t="s">
        <v>72</v>
      </c>
      <c r="G43" s="339" t="s">
        <v>67</v>
      </c>
      <c r="H43" s="339"/>
      <c r="I43" s="136">
        <v>6</v>
      </c>
      <c r="J43" s="136"/>
      <c r="K43" s="136">
        <v>5</v>
      </c>
      <c r="L43" s="136"/>
      <c r="M43" s="136">
        <v>6</v>
      </c>
      <c r="N43" s="136"/>
      <c r="O43" s="136">
        <v>8</v>
      </c>
      <c r="P43" s="136"/>
      <c r="Q43" s="136">
        <v>8</v>
      </c>
      <c r="R43" s="136"/>
      <c r="S43" s="136">
        <f t="shared" si="16"/>
        <v>167</v>
      </c>
      <c r="T43" s="171">
        <f t="shared" si="17"/>
        <v>6.423076923076923</v>
      </c>
      <c r="U43" s="136">
        <v>8</v>
      </c>
      <c r="V43" s="136"/>
      <c r="W43" s="136">
        <v>9</v>
      </c>
      <c r="X43" s="136"/>
      <c r="Y43" s="136">
        <v>7</v>
      </c>
      <c r="Z43" s="136"/>
      <c r="AA43" s="136">
        <v>7</v>
      </c>
      <c r="AB43" s="136"/>
      <c r="AC43" s="136">
        <v>9</v>
      </c>
      <c r="AD43" s="136"/>
      <c r="AE43" s="136">
        <v>5</v>
      </c>
      <c r="AF43" s="136"/>
      <c r="AG43" s="136">
        <v>7</v>
      </c>
      <c r="AH43" s="136"/>
      <c r="AI43" s="136">
        <f t="shared" si="18"/>
        <v>182</v>
      </c>
      <c r="AJ43" s="171">
        <f t="shared" si="19"/>
        <v>7.28</v>
      </c>
      <c r="AK43" s="171">
        <f t="shared" si="20"/>
        <v>6.8431372549019605</v>
      </c>
      <c r="AL43" s="192" t="s">
        <v>1299</v>
      </c>
      <c r="AM43" s="192" t="s">
        <v>1298</v>
      </c>
      <c r="AN43" s="212">
        <v>6</v>
      </c>
      <c r="AO43" s="212"/>
      <c r="AP43" s="212">
        <v>7</v>
      </c>
      <c r="AQ43" s="212"/>
      <c r="AR43" s="212">
        <v>6</v>
      </c>
      <c r="AS43" s="212"/>
      <c r="AT43" s="212">
        <v>7</v>
      </c>
      <c r="AU43" s="212"/>
      <c r="AV43" s="212">
        <v>7</v>
      </c>
      <c r="AW43" s="212"/>
      <c r="AX43" s="212">
        <v>7</v>
      </c>
      <c r="AY43" s="212"/>
      <c r="AZ43" s="212">
        <v>7</v>
      </c>
      <c r="BA43" s="212"/>
      <c r="BB43" s="212">
        <v>10</v>
      </c>
      <c r="BC43" s="212"/>
      <c r="BD43" s="212">
        <f t="shared" si="21"/>
        <v>200</v>
      </c>
      <c r="BE43" s="238">
        <f t="shared" si="22"/>
        <v>7.142857142857143</v>
      </c>
      <c r="BF43" s="212">
        <v>6</v>
      </c>
      <c r="BG43" s="212"/>
      <c r="BH43" s="212">
        <v>6</v>
      </c>
      <c r="BI43" s="212"/>
      <c r="BJ43" s="212">
        <v>7</v>
      </c>
      <c r="BK43" s="212"/>
      <c r="BL43" s="212">
        <v>7</v>
      </c>
      <c r="BM43" s="212"/>
      <c r="BN43" s="212">
        <v>7</v>
      </c>
      <c r="BO43" s="212"/>
      <c r="BP43" s="212">
        <f t="shared" si="23"/>
        <v>147</v>
      </c>
      <c r="BQ43" s="238">
        <f t="shared" si="24"/>
        <v>6.681818181818182</v>
      </c>
      <c r="BR43" s="238">
        <f t="shared" si="25"/>
        <v>6.94</v>
      </c>
      <c r="BS43" s="192" t="s">
        <v>1299</v>
      </c>
      <c r="BT43" s="192" t="s">
        <v>1298</v>
      </c>
      <c r="BU43" s="212">
        <v>8</v>
      </c>
      <c r="BV43" s="212"/>
      <c r="BW43" s="212">
        <v>7</v>
      </c>
      <c r="BX43" s="212"/>
      <c r="BY43" s="212">
        <v>9</v>
      </c>
      <c r="BZ43" s="212"/>
      <c r="CA43" s="212">
        <v>7</v>
      </c>
      <c r="CB43" s="212"/>
      <c r="CC43" s="212">
        <v>9</v>
      </c>
      <c r="CD43" s="212"/>
      <c r="CE43" s="212">
        <f t="shared" si="26"/>
        <v>171</v>
      </c>
      <c r="CF43" s="192">
        <f t="shared" si="27"/>
        <v>8.142857142857142</v>
      </c>
      <c r="CG43" s="212">
        <v>8</v>
      </c>
      <c r="CH43" s="212"/>
      <c r="CI43" s="212">
        <v>8</v>
      </c>
      <c r="CJ43" s="212"/>
      <c r="CK43" s="212">
        <v>8</v>
      </c>
      <c r="CL43" s="212"/>
      <c r="CM43" s="212">
        <v>9</v>
      </c>
      <c r="CN43" s="212"/>
      <c r="CO43" s="212">
        <v>8</v>
      </c>
      <c r="CP43" s="212"/>
      <c r="CQ43" s="212">
        <v>7</v>
      </c>
      <c r="CR43" s="212"/>
      <c r="CS43" s="212">
        <v>8</v>
      </c>
      <c r="CT43" s="212"/>
      <c r="CU43" s="212"/>
      <c r="CV43" s="212"/>
      <c r="CW43" s="212">
        <f t="shared" si="12"/>
        <v>200</v>
      </c>
      <c r="CX43" s="238">
        <f t="shared" si="13"/>
        <v>8</v>
      </c>
      <c r="CY43" s="238">
        <f t="shared" si="14"/>
        <v>8.065217391304348</v>
      </c>
      <c r="CZ43" s="238">
        <f t="shared" si="15"/>
        <v>7.258503401360544</v>
      </c>
      <c r="DA43" s="192"/>
      <c r="DB43" s="249"/>
      <c r="DC43" s="192"/>
      <c r="DD43" s="249"/>
      <c r="DE43" s="192"/>
      <c r="DF43" s="192"/>
      <c r="DG43" s="192"/>
      <c r="DH43" s="249"/>
      <c r="DI43" s="249"/>
      <c r="DJ43" s="192"/>
      <c r="DK43" s="3"/>
    </row>
    <row r="44" spans="1:115" ht="15.75">
      <c r="A44" s="2">
        <v>39</v>
      </c>
      <c r="B44" s="19" t="s">
        <v>701</v>
      </c>
      <c r="C44" s="39" t="s">
        <v>247</v>
      </c>
      <c r="D44" s="29">
        <v>33550</v>
      </c>
      <c r="E44" s="2" t="s">
        <v>38</v>
      </c>
      <c r="F44" s="19" t="s">
        <v>275</v>
      </c>
      <c r="G44" s="339" t="s">
        <v>177</v>
      </c>
      <c r="H44" s="339"/>
      <c r="I44" s="136">
        <v>5</v>
      </c>
      <c r="J44" s="136">
        <v>3</v>
      </c>
      <c r="K44" s="136">
        <v>6</v>
      </c>
      <c r="L44" s="136">
        <v>3</v>
      </c>
      <c r="M44" s="136">
        <v>5</v>
      </c>
      <c r="N44" s="136">
        <v>4</v>
      </c>
      <c r="O44" s="136">
        <v>5</v>
      </c>
      <c r="P44" s="136" t="s">
        <v>1289</v>
      </c>
      <c r="Q44" s="136">
        <v>6</v>
      </c>
      <c r="R44" s="136"/>
      <c r="S44" s="136">
        <f t="shared" si="16"/>
        <v>142</v>
      </c>
      <c r="T44" s="171">
        <f t="shared" si="17"/>
        <v>5.461538461538462</v>
      </c>
      <c r="U44" s="136">
        <v>5</v>
      </c>
      <c r="V44" s="136" t="s">
        <v>1291</v>
      </c>
      <c r="W44" s="136">
        <v>5</v>
      </c>
      <c r="X44" s="136" t="s">
        <v>1291</v>
      </c>
      <c r="Y44" s="136">
        <v>6</v>
      </c>
      <c r="Z44" s="136"/>
      <c r="AA44" s="136">
        <v>5</v>
      </c>
      <c r="AB44" s="136"/>
      <c r="AC44" s="136">
        <v>7</v>
      </c>
      <c r="AD44" s="136"/>
      <c r="AE44" s="136">
        <v>5</v>
      </c>
      <c r="AF44" s="136">
        <v>3</v>
      </c>
      <c r="AG44" s="136">
        <v>5</v>
      </c>
      <c r="AH44" s="136"/>
      <c r="AI44" s="136">
        <f t="shared" si="18"/>
        <v>134</v>
      </c>
      <c r="AJ44" s="171">
        <f t="shared" si="19"/>
        <v>5.36</v>
      </c>
      <c r="AK44" s="171">
        <f t="shared" si="20"/>
        <v>5.411764705882353</v>
      </c>
      <c r="AL44" s="192" t="s">
        <v>1297</v>
      </c>
      <c r="AM44" s="192" t="s">
        <v>1298</v>
      </c>
      <c r="AN44" s="212">
        <v>5</v>
      </c>
      <c r="AO44" s="212"/>
      <c r="AP44" s="212">
        <v>5</v>
      </c>
      <c r="AQ44" s="212"/>
      <c r="AR44" s="212">
        <v>5</v>
      </c>
      <c r="AS44" s="212" t="s">
        <v>1289</v>
      </c>
      <c r="AT44" s="212">
        <v>6</v>
      </c>
      <c r="AU44" s="212"/>
      <c r="AV44" s="212">
        <v>5</v>
      </c>
      <c r="AW44" s="212"/>
      <c r="AX44" s="212">
        <v>6</v>
      </c>
      <c r="AY44" s="212"/>
      <c r="AZ44" s="212">
        <v>5</v>
      </c>
      <c r="BA44" s="212"/>
      <c r="BB44" s="212">
        <v>5</v>
      </c>
      <c r="BC44" s="212"/>
      <c r="BD44" s="212">
        <f t="shared" si="21"/>
        <v>147</v>
      </c>
      <c r="BE44" s="238">
        <f t="shared" si="22"/>
        <v>5.25</v>
      </c>
      <c r="BF44" s="212">
        <v>5</v>
      </c>
      <c r="BG44" s="212"/>
      <c r="BH44" s="212">
        <v>5</v>
      </c>
      <c r="BI44" s="212" t="s">
        <v>1292</v>
      </c>
      <c r="BJ44" s="212">
        <v>9</v>
      </c>
      <c r="BK44" s="212" t="s">
        <v>1289</v>
      </c>
      <c r="BL44" s="212">
        <v>5</v>
      </c>
      <c r="BM44" s="212">
        <v>3</v>
      </c>
      <c r="BN44" s="212">
        <v>5</v>
      </c>
      <c r="BO44" s="212">
        <v>3</v>
      </c>
      <c r="BP44" s="212">
        <f t="shared" si="23"/>
        <v>126</v>
      </c>
      <c r="BQ44" s="238">
        <f t="shared" si="24"/>
        <v>5.7272727272727275</v>
      </c>
      <c r="BR44" s="238">
        <f t="shared" si="25"/>
        <v>5.46</v>
      </c>
      <c r="BS44" s="236" t="s">
        <v>1302</v>
      </c>
      <c r="BT44" s="3" t="s">
        <v>1303</v>
      </c>
      <c r="BU44" s="212">
        <v>5</v>
      </c>
      <c r="BV44" s="212"/>
      <c r="BW44" s="212">
        <v>7</v>
      </c>
      <c r="BX44" s="212"/>
      <c r="BY44" s="212">
        <v>5</v>
      </c>
      <c r="BZ44" s="212"/>
      <c r="CA44" s="212">
        <v>5</v>
      </c>
      <c r="CB44" s="212">
        <v>4</v>
      </c>
      <c r="CC44" s="212">
        <v>6</v>
      </c>
      <c r="CD44" s="212">
        <v>4</v>
      </c>
      <c r="CE44" s="212">
        <f t="shared" si="26"/>
        <v>115</v>
      </c>
      <c r="CF44" s="192">
        <f t="shared" si="27"/>
        <v>5.476190476190476</v>
      </c>
      <c r="CG44" s="212">
        <v>8</v>
      </c>
      <c r="CH44" s="212"/>
      <c r="CI44" s="212">
        <v>5</v>
      </c>
      <c r="CJ44" s="212"/>
      <c r="CK44" s="212">
        <v>5</v>
      </c>
      <c r="CL44" s="212"/>
      <c r="CM44" s="212">
        <v>6</v>
      </c>
      <c r="CN44" s="212"/>
      <c r="CO44" s="212">
        <v>7</v>
      </c>
      <c r="CP44" s="212"/>
      <c r="CQ44" s="212">
        <v>5</v>
      </c>
      <c r="CR44" s="212"/>
      <c r="CS44" s="212">
        <v>6</v>
      </c>
      <c r="CT44" s="212"/>
      <c r="CU44" s="212"/>
      <c r="CV44" s="212"/>
      <c r="CW44" s="212">
        <f t="shared" si="12"/>
        <v>149</v>
      </c>
      <c r="CX44" s="238">
        <f t="shared" si="13"/>
        <v>5.96</v>
      </c>
      <c r="CY44" s="238">
        <f t="shared" si="14"/>
        <v>5.739130434782608</v>
      </c>
      <c r="CZ44" s="454">
        <f t="shared" si="15"/>
        <v>5.530612244897959</v>
      </c>
      <c r="DA44" s="192"/>
      <c r="DB44" s="216"/>
      <c r="DC44" s="192"/>
      <c r="DD44" s="216"/>
      <c r="DE44" s="192"/>
      <c r="DF44" s="192"/>
      <c r="DG44" s="192"/>
      <c r="DH44" s="216"/>
      <c r="DI44" s="216"/>
      <c r="DJ44" s="192"/>
      <c r="DK44" s="3"/>
    </row>
    <row r="45" spans="1:115" ht="15.75">
      <c r="A45" s="2">
        <v>40</v>
      </c>
      <c r="B45" s="19" t="s">
        <v>550</v>
      </c>
      <c r="C45" s="39" t="s">
        <v>66</v>
      </c>
      <c r="D45" s="29">
        <v>33827</v>
      </c>
      <c r="E45" s="2" t="s">
        <v>529</v>
      </c>
      <c r="F45" s="19" t="s">
        <v>73</v>
      </c>
      <c r="G45" s="339" t="s">
        <v>67</v>
      </c>
      <c r="H45" s="339"/>
      <c r="I45" s="136">
        <v>5</v>
      </c>
      <c r="J45" s="136"/>
      <c r="K45" s="136">
        <v>5</v>
      </c>
      <c r="L45" s="136"/>
      <c r="M45" s="136">
        <v>5</v>
      </c>
      <c r="N45" s="136"/>
      <c r="O45" s="136">
        <v>6</v>
      </c>
      <c r="P45" s="136"/>
      <c r="Q45" s="136">
        <v>7</v>
      </c>
      <c r="R45" s="136"/>
      <c r="S45" s="136">
        <f t="shared" si="16"/>
        <v>144</v>
      </c>
      <c r="T45" s="171">
        <f t="shared" si="17"/>
        <v>5.538461538461538</v>
      </c>
      <c r="U45" s="136">
        <v>7</v>
      </c>
      <c r="V45" s="136"/>
      <c r="W45" s="136">
        <v>5</v>
      </c>
      <c r="X45" s="136"/>
      <c r="Y45" s="136">
        <v>7</v>
      </c>
      <c r="Z45" s="136"/>
      <c r="AA45" s="136">
        <v>6</v>
      </c>
      <c r="AB45" s="136"/>
      <c r="AC45" s="136">
        <v>8</v>
      </c>
      <c r="AD45" s="136"/>
      <c r="AE45" s="136">
        <v>5</v>
      </c>
      <c r="AF45" s="136"/>
      <c r="AG45" s="136">
        <v>5</v>
      </c>
      <c r="AH45" s="136"/>
      <c r="AI45" s="136">
        <f t="shared" si="18"/>
        <v>150</v>
      </c>
      <c r="AJ45" s="171">
        <f t="shared" si="19"/>
        <v>6</v>
      </c>
      <c r="AK45" s="171">
        <f t="shared" si="20"/>
        <v>5.764705882352941</v>
      </c>
      <c r="AL45" s="192" t="s">
        <v>1297</v>
      </c>
      <c r="AM45" s="192" t="s">
        <v>1298</v>
      </c>
      <c r="AN45" s="212">
        <v>7</v>
      </c>
      <c r="AO45" s="212"/>
      <c r="AP45" s="212">
        <v>7</v>
      </c>
      <c r="AQ45" s="212"/>
      <c r="AR45" s="212">
        <v>7</v>
      </c>
      <c r="AS45" s="212" t="s">
        <v>1229</v>
      </c>
      <c r="AT45" s="212">
        <v>7</v>
      </c>
      <c r="AU45" s="212"/>
      <c r="AV45" s="212">
        <v>8</v>
      </c>
      <c r="AW45" s="212"/>
      <c r="AX45" s="212">
        <v>7</v>
      </c>
      <c r="AY45" s="212"/>
      <c r="AZ45" s="212">
        <v>5</v>
      </c>
      <c r="BA45" s="212"/>
      <c r="BB45" s="212">
        <v>7</v>
      </c>
      <c r="BC45" s="212"/>
      <c r="BD45" s="212">
        <f t="shared" si="21"/>
        <v>193</v>
      </c>
      <c r="BE45" s="238">
        <f t="shared" si="22"/>
        <v>6.892857142857143</v>
      </c>
      <c r="BF45" s="212">
        <v>8</v>
      </c>
      <c r="BG45" s="212"/>
      <c r="BH45" s="212">
        <v>5</v>
      </c>
      <c r="BI45" s="212"/>
      <c r="BJ45" s="212">
        <v>4</v>
      </c>
      <c r="BK45" s="212" t="s">
        <v>1360</v>
      </c>
      <c r="BL45" s="212">
        <v>7</v>
      </c>
      <c r="BM45" s="212"/>
      <c r="BN45" s="212">
        <v>6</v>
      </c>
      <c r="BO45" s="212"/>
      <c r="BP45" s="212">
        <f t="shared" si="23"/>
        <v>132</v>
      </c>
      <c r="BQ45" s="238">
        <f t="shared" si="24"/>
        <v>6</v>
      </c>
      <c r="BR45" s="238">
        <f t="shared" si="25"/>
        <v>6.5</v>
      </c>
      <c r="BS45" s="192" t="s">
        <v>1299</v>
      </c>
      <c r="BT45" s="192" t="s">
        <v>1298</v>
      </c>
      <c r="BU45" s="212">
        <v>7</v>
      </c>
      <c r="BV45" s="212"/>
      <c r="BW45" s="212">
        <v>7</v>
      </c>
      <c r="BX45" s="212"/>
      <c r="BY45" s="212">
        <v>5</v>
      </c>
      <c r="BZ45" s="212"/>
      <c r="CA45" s="212">
        <v>6</v>
      </c>
      <c r="CB45" s="212"/>
      <c r="CC45" s="212">
        <v>6</v>
      </c>
      <c r="CD45" s="212"/>
      <c r="CE45" s="212">
        <f t="shared" si="26"/>
        <v>130</v>
      </c>
      <c r="CF45" s="192">
        <f t="shared" si="27"/>
        <v>6.190476190476191</v>
      </c>
      <c r="CG45" s="212">
        <v>7</v>
      </c>
      <c r="CH45" s="212"/>
      <c r="CI45" s="212">
        <v>6</v>
      </c>
      <c r="CJ45" s="212"/>
      <c r="CK45" s="212">
        <v>8</v>
      </c>
      <c r="CL45" s="212"/>
      <c r="CM45" s="212">
        <v>7</v>
      </c>
      <c r="CN45" s="212"/>
      <c r="CO45" s="212">
        <v>7</v>
      </c>
      <c r="CP45" s="212"/>
      <c r="CQ45" s="212">
        <v>7</v>
      </c>
      <c r="CR45" s="212"/>
      <c r="CS45" s="212">
        <v>8</v>
      </c>
      <c r="CT45" s="212"/>
      <c r="CU45" s="212"/>
      <c r="CV45" s="212"/>
      <c r="CW45" s="212">
        <f t="shared" si="12"/>
        <v>177</v>
      </c>
      <c r="CX45" s="238">
        <f t="shared" si="13"/>
        <v>7.08</v>
      </c>
      <c r="CY45" s="238">
        <f t="shared" si="14"/>
        <v>6.673913043478261</v>
      </c>
      <c r="CZ45" s="238">
        <f t="shared" si="15"/>
        <v>6.299319727891157</v>
      </c>
      <c r="DA45" s="192"/>
      <c r="DB45" s="216"/>
      <c r="DC45" s="192"/>
      <c r="DD45" s="216"/>
      <c r="DE45" s="192"/>
      <c r="DF45" s="192"/>
      <c r="DG45" s="192"/>
      <c r="DH45" s="216"/>
      <c r="DI45" s="216"/>
      <c r="DJ45" s="192"/>
      <c r="DK45" s="3"/>
    </row>
    <row r="46" spans="1:115" ht="15.75">
      <c r="A46" s="2">
        <v>41</v>
      </c>
      <c r="B46" s="19" t="s">
        <v>722</v>
      </c>
      <c r="C46" s="39" t="s">
        <v>66</v>
      </c>
      <c r="D46" s="29">
        <v>33805</v>
      </c>
      <c r="E46" s="2" t="s">
        <v>38</v>
      </c>
      <c r="F46" s="19" t="s">
        <v>72</v>
      </c>
      <c r="G46" s="339" t="s">
        <v>67</v>
      </c>
      <c r="H46" s="339"/>
      <c r="I46" s="136">
        <v>5</v>
      </c>
      <c r="J46" s="136"/>
      <c r="K46" s="136">
        <v>6</v>
      </c>
      <c r="L46" s="136"/>
      <c r="M46" s="136">
        <v>5</v>
      </c>
      <c r="N46" s="136"/>
      <c r="O46" s="136">
        <v>5</v>
      </c>
      <c r="P46" s="136"/>
      <c r="Q46" s="136">
        <v>8</v>
      </c>
      <c r="R46" s="136"/>
      <c r="S46" s="136">
        <f t="shared" si="16"/>
        <v>152</v>
      </c>
      <c r="T46" s="171">
        <f t="shared" si="17"/>
        <v>5.846153846153846</v>
      </c>
      <c r="U46" s="136">
        <v>6</v>
      </c>
      <c r="V46" s="136"/>
      <c r="W46" s="136">
        <v>7</v>
      </c>
      <c r="X46" s="136"/>
      <c r="Y46" s="136">
        <v>5</v>
      </c>
      <c r="Z46" s="136"/>
      <c r="AA46" s="136">
        <v>7</v>
      </c>
      <c r="AB46" s="136"/>
      <c r="AC46" s="136">
        <v>8</v>
      </c>
      <c r="AD46" s="136"/>
      <c r="AE46" s="136">
        <v>5</v>
      </c>
      <c r="AF46" s="136"/>
      <c r="AG46" s="136">
        <v>6</v>
      </c>
      <c r="AH46" s="136"/>
      <c r="AI46" s="136">
        <f t="shared" si="18"/>
        <v>156</v>
      </c>
      <c r="AJ46" s="171">
        <f t="shared" si="19"/>
        <v>6.24</v>
      </c>
      <c r="AK46" s="171">
        <f t="shared" si="20"/>
        <v>6.03921568627451</v>
      </c>
      <c r="AL46" s="192" t="s">
        <v>1299</v>
      </c>
      <c r="AM46" s="192" t="s">
        <v>1298</v>
      </c>
      <c r="AN46" s="212">
        <v>7</v>
      </c>
      <c r="AO46" s="212"/>
      <c r="AP46" s="212">
        <v>7</v>
      </c>
      <c r="AQ46" s="212"/>
      <c r="AR46" s="212">
        <v>5</v>
      </c>
      <c r="AS46" s="212"/>
      <c r="AT46" s="212">
        <v>5</v>
      </c>
      <c r="AU46" s="212"/>
      <c r="AV46" s="212">
        <v>5</v>
      </c>
      <c r="AW46" s="212"/>
      <c r="AX46" s="212">
        <v>6</v>
      </c>
      <c r="AY46" s="212"/>
      <c r="AZ46" s="212">
        <v>6</v>
      </c>
      <c r="BA46" s="212"/>
      <c r="BB46" s="212">
        <v>6</v>
      </c>
      <c r="BC46" s="212"/>
      <c r="BD46" s="212">
        <f t="shared" si="21"/>
        <v>166</v>
      </c>
      <c r="BE46" s="238">
        <f t="shared" si="22"/>
        <v>5.928571428571429</v>
      </c>
      <c r="BF46" s="212">
        <v>6</v>
      </c>
      <c r="BG46" s="212"/>
      <c r="BH46" s="212">
        <v>6</v>
      </c>
      <c r="BI46" s="212"/>
      <c r="BJ46" s="212">
        <v>5</v>
      </c>
      <c r="BK46" s="212"/>
      <c r="BL46" s="212">
        <v>5</v>
      </c>
      <c r="BM46" s="212"/>
      <c r="BN46" s="212">
        <v>5</v>
      </c>
      <c r="BO46" s="212"/>
      <c r="BP46" s="212">
        <f t="shared" si="23"/>
        <v>117</v>
      </c>
      <c r="BQ46" s="238">
        <f t="shared" si="24"/>
        <v>5.318181818181818</v>
      </c>
      <c r="BR46" s="238">
        <f t="shared" si="25"/>
        <v>5.66</v>
      </c>
      <c r="BS46" s="192" t="s">
        <v>1297</v>
      </c>
      <c r="BT46" s="192" t="s">
        <v>1298</v>
      </c>
      <c r="BU46" s="212">
        <v>6</v>
      </c>
      <c r="BV46" s="212"/>
      <c r="BW46" s="212">
        <v>7</v>
      </c>
      <c r="BX46" s="212"/>
      <c r="BY46" s="212">
        <v>6</v>
      </c>
      <c r="BZ46" s="212"/>
      <c r="CA46" s="212">
        <v>6</v>
      </c>
      <c r="CB46" s="212"/>
      <c r="CC46" s="212">
        <v>7</v>
      </c>
      <c r="CD46" s="212"/>
      <c r="CE46" s="212">
        <f t="shared" si="26"/>
        <v>133</v>
      </c>
      <c r="CF46" s="192">
        <f t="shared" si="27"/>
        <v>6.333333333333333</v>
      </c>
      <c r="CG46" s="212">
        <v>6</v>
      </c>
      <c r="CH46" s="212"/>
      <c r="CI46" s="212">
        <v>5</v>
      </c>
      <c r="CJ46" s="212"/>
      <c r="CK46" s="212">
        <v>5</v>
      </c>
      <c r="CL46" s="212"/>
      <c r="CM46" s="212">
        <v>7</v>
      </c>
      <c r="CN46" s="212"/>
      <c r="CO46" s="212">
        <v>7</v>
      </c>
      <c r="CP46" s="212"/>
      <c r="CQ46" s="212">
        <v>7</v>
      </c>
      <c r="CR46" s="212"/>
      <c r="CS46" s="212">
        <v>8</v>
      </c>
      <c r="CT46" s="212"/>
      <c r="CU46" s="212"/>
      <c r="CV46" s="212"/>
      <c r="CW46" s="212">
        <f t="shared" si="12"/>
        <v>158</v>
      </c>
      <c r="CX46" s="238">
        <f t="shared" si="13"/>
        <v>6.32</v>
      </c>
      <c r="CY46" s="238">
        <f t="shared" si="14"/>
        <v>6.326086956521739</v>
      </c>
      <c r="CZ46" s="238">
        <f t="shared" si="15"/>
        <v>6</v>
      </c>
      <c r="DA46" s="192"/>
      <c r="DB46" s="216"/>
      <c r="DC46" s="192"/>
      <c r="DD46" s="216"/>
      <c r="DE46" s="192"/>
      <c r="DF46" s="192"/>
      <c r="DG46" s="192"/>
      <c r="DH46" s="216"/>
      <c r="DI46" s="216"/>
      <c r="DJ46" s="192"/>
      <c r="DK46" s="3"/>
    </row>
    <row r="47" spans="1:115" ht="15.75">
      <c r="A47" s="2">
        <v>42</v>
      </c>
      <c r="B47" s="19" t="s">
        <v>933</v>
      </c>
      <c r="C47" s="39" t="s">
        <v>934</v>
      </c>
      <c r="D47" s="29">
        <v>33859</v>
      </c>
      <c r="E47" s="2" t="s">
        <v>529</v>
      </c>
      <c r="F47" s="19" t="s">
        <v>101</v>
      </c>
      <c r="G47" s="339" t="s">
        <v>102</v>
      </c>
      <c r="H47" s="339"/>
      <c r="I47" s="136">
        <v>5</v>
      </c>
      <c r="J47" s="136"/>
      <c r="K47" s="136">
        <v>6</v>
      </c>
      <c r="L47" s="136">
        <v>4</v>
      </c>
      <c r="M47" s="136">
        <v>7</v>
      </c>
      <c r="N47" s="136"/>
      <c r="O47" s="136">
        <v>6</v>
      </c>
      <c r="P47" s="136"/>
      <c r="Q47" s="136">
        <v>8</v>
      </c>
      <c r="R47" s="136"/>
      <c r="S47" s="136">
        <f t="shared" si="16"/>
        <v>166</v>
      </c>
      <c r="T47" s="171">
        <f t="shared" si="17"/>
        <v>6.384615384615385</v>
      </c>
      <c r="U47" s="136">
        <v>6</v>
      </c>
      <c r="V47" s="136"/>
      <c r="W47" s="136">
        <v>8</v>
      </c>
      <c r="X47" s="136"/>
      <c r="Y47" s="136">
        <v>5</v>
      </c>
      <c r="Z47" s="136"/>
      <c r="AA47" s="136">
        <v>7</v>
      </c>
      <c r="AB47" s="136"/>
      <c r="AC47" s="136">
        <v>8</v>
      </c>
      <c r="AD47" s="136"/>
      <c r="AE47" s="136">
        <v>7</v>
      </c>
      <c r="AF47" s="136"/>
      <c r="AG47" s="136">
        <v>6</v>
      </c>
      <c r="AH47" s="136"/>
      <c r="AI47" s="136">
        <f t="shared" si="18"/>
        <v>170</v>
      </c>
      <c r="AJ47" s="171">
        <f t="shared" si="19"/>
        <v>6.8</v>
      </c>
      <c r="AK47" s="171">
        <f t="shared" si="20"/>
        <v>6.588235294117647</v>
      </c>
      <c r="AL47" s="192" t="s">
        <v>1299</v>
      </c>
      <c r="AM47" s="192" t="s">
        <v>1298</v>
      </c>
      <c r="AN47" s="212">
        <v>7</v>
      </c>
      <c r="AO47" s="212"/>
      <c r="AP47" s="212">
        <v>7</v>
      </c>
      <c r="AQ47" s="212"/>
      <c r="AR47" s="212">
        <v>5</v>
      </c>
      <c r="AS47" s="212"/>
      <c r="AT47" s="212">
        <v>7</v>
      </c>
      <c r="AU47" s="212"/>
      <c r="AV47" s="212">
        <v>6</v>
      </c>
      <c r="AW47" s="212"/>
      <c r="AX47" s="212">
        <v>8</v>
      </c>
      <c r="AY47" s="212"/>
      <c r="AZ47" s="212">
        <v>6</v>
      </c>
      <c r="BA47" s="212"/>
      <c r="BB47" s="212">
        <v>8</v>
      </c>
      <c r="BC47" s="212"/>
      <c r="BD47" s="212">
        <f t="shared" si="21"/>
        <v>191</v>
      </c>
      <c r="BE47" s="238">
        <f t="shared" si="22"/>
        <v>6.821428571428571</v>
      </c>
      <c r="BF47" s="212">
        <v>6</v>
      </c>
      <c r="BG47" s="212"/>
      <c r="BH47" s="212">
        <v>5</v>
      </c>
      <c r="BI47" s="212"/>
      <c r="BJ47" s="212">
        <v>7</v>
      </c>
      <c r="BK47" s="212"/>
      <c r="BL47" s="212">
        <v>8</v>
      </c>
      <c r="BM47" s="212"/>
      <c r="BN47" s="212">
        <v>6</v>
      </c>
      <c r="BO47" s="212"/>
      <c r="BP47" s="212">
        <f t="shared" si="23"/>
        <v>144</v>
      </c>
      <c r="BQ47" s="238">
        <f t="shared" si="24"/>
        <v>6.545454545454546</v>
      </c>
      <c r="BR47" s="238">
        <f t="shared" si="25"/>
        <v>6.7</v>
      </c>
      <c r="BS47" s="192" t="s">
        <v>1299</v>
      </c>
      <c r="BT47" s="192" t="s">
        <v>1298</v>
      </c>
      <c r="BU47" s="212">
        <v>8</v>
      </c>
      <c r="BV47" s="212"/>
      <c r="BW47" s="212">
        <v>7</v>
      </c>
      <c r="BX47" s="212"/>
      <c r="BY47" s="212">
        <v>5</v>
      </c>
      <c r="BZ47" s="212"/>
      <c r="CA47" s="212">
        <v>7</v>
      </c>
      <c r="CB47" s="212"/>
      <c r="CC47" s="212">
        <v>6</v>
      </c>
      <c r="CD47" s="212">
        <v>4</v>
      </c>
      <c r="CE47" s="212">
        <f t="shared" si="26"/>
        <v>139</v>
      </c>
      <c r="CF47" s="192">
        <f t="shared" si="27"/>
        <v>6.619047619047619</v>
      </c>
      <c r="CG47" s="212">
        <v>6</v>
      </c>
      <c r="CH47" s="212"/>
      <c r="CI47" s="212">
        <v>6</v>
      </c>
      <c r="CJ47" s="212"/>
      <c r="CK47" s="212">
        <v>7</v>
      </c>
      <c r="CL47" s="212"/>
      <c r="CM47" s="212">
        <v>8</v>
      </c>
      <c r="CN47" s="212"/>
      <c r="CO47" s="212">
        <v>9</v>
      </c>
      <c r="CP47" s="212"/>
      <c r="CQ47" s="212">
        <v>7</v>
      </c>
      <c r="CR47" s="212"/>
      <c r="CS47" s="212">
        <v>8</v>
      </c>
      <c r="CT47" s="212"/>
      <c r="CU47" s="212"/>
      <c r="CV47" s="212"/>
      <c r="CW47" s="212">
        <f t="shared" si="12"/>
        <v>180</v>
      </c>
      <c r="CX47" s="238">
        <f t="shared" si="13"/>
        <v>7.2</v>
      </c>
      <c r="CY47" s="238">
        <f t="shared" si="14"/>
        <v>6.934782608695652</v>
      </c>
      <c r="CZ47" s="238">
        <f t="shared" si="15"/>
        <v>6.73469387755102</v>
      </c>
      <c r="DA47" s="192"/>
      <c r="DB47" s="216"/>
      <c r="DC47" s="192"/>
      <c r="DD47" s="216"/>
      <c r="DE47" s="192"/>
      <c r="DF47" s="192"/>
      <c r="DG47" s="192"/>
      <c r="DH47" s="216"/>
      <c r="DI47" s="216"/>
      <c r="DJ47" s="192"/>
      <c r="DK47" s="3"/>
    </row>
    <row r="48" spans="1:115" ht="15.75">
      <c r="A48" s="2">
        <v>43</v>
      </c>
      <c r="B48" s="19" t="s">
        <v>550</v>
      </c>
      <c r="C48" s="39" t="s">
        <v>358</v>
      </c>
      <c r="D48" s="29">
        <v>33922</v>
      </c>
      <c r="E48" s="2" t="s">
        <v>529</v>
      </c>
      <c r="F48" s="19" t="s">
        <v>72</v>
      </c>
      <c r="G48" s="339" t="s">
        <v>67</v>
      </c>
      <c r="H48" s="339"/>
      <c r="I48" s="136">
        <v>5</v>
      </c>
      <c r="J48" s="136">
        <v>4</v>
      </c>
      <c r="K48" s="136">
        <v>5</v>
      </c>
      <c r="L48" s="136"/>
      <c r="M48" s="136">
        <v>6</v>
      </c>
      <c r="N48" s="136"/>
      <c r="O48" s="136">
        <v>7</v>
      </c>
      <c r="P48" s="136" t="s">
        <v>1289</v>
      </c>
      <c r="Q48" s="136">
        <v>8</v>
      </c>
      <c r="R48" s="136"/>
      <c r="S48" s="136">
        <f t="shared" si="16"/>
        <v>158</v>
      </c>
      <c r="T48" s="171">
        <f t="shared" si="17"/>
        <v>6.076923076923077</v>
      </c>
      <c r="U48" s="136">
        <v>5</v>
      </c>
      <c r="V48" s="136"/>
      <c r="W48" s="136">
        <v>5</v>
      </c>
      <c r="X48" s="136"/>
      <c r="Y48" s="136">
        <v>5</v>
      </c>
      <c r="Z48" s="136"/>
      <c r="AA48" s="136">
        <v>6</v>
      </c>
      <c r="AB48" s="136"/>
      <c r="AC48" s="136">
        <v>6</v>
      </c>
      <c r="AD48" s="136"/>
      <c r="AE48" s="136">
        <v>5</v>
      </c>
      <c r="AF48" s="136"/>
      <c r="AG48" s="136">
        <v>6</v>
      </c>
      <c r="AH48" s="136"/>
      <c r="AI48" s="136">
        <f t="shared" si="18"/>
        <v>135</v>
      </c>
      <c r="AJ48" s="171">
        <f t="shared" si="19"/>
        <v>5.4</v>
      </c>
      <c r="AK48" s="171">
        <f t="shared" si="20"/>
        <v>5.745098039215686</v>
      </c>
      <c r="AL48" s="192" t="s">
        <v>1297</v>
      </c>
      <c r="AM48" s="192" t="s">
        <v>1298</v>
      </c>
      <c r="AN48" s="212">
        <v>7</v>
      </c>
      <c r="AO48" s="212"/>
      <c r="AP48" s="212">
        <v>7</v>
      </c>
      <c r="AQ48" s="212"/>
      <c r="AR48" s="212">
        <v>5</v>
      </c>
      <c r="AS48" s="212"/>
      <c r="AT48" s="212">
        <v>6</v>
      </c>
      <c r="AU48" s="212"/>
      <c r="AV48" s="212">
        <v>5</v>
      </c>
      <c r="AW48" s="212"/>
      <c r="AX48" s="212">
        <v>7</v>
      </c>
      <c r="AY48" s="212"/>
      <c r="AZ48" s="212">
        <v>6</v>
      </c>
      <c r="BA48" s="212"/>
      <c r="BB48" s="212">
        <v>7</v>
      </c>
      <c r="BC48" s="212"/>
      <c r="BD48" s="212">
        <f t="shared" si="21"/>
        <v>177</v>
      </c>
      <c r="BE48" s="238">
        <f t="shared" si="22"/>
        <v>6.321428571428571</v>
      </c>
      <c r="BF48" s="212">
        <v>5</v>
      </c>
      <c r="BG48" s="212"/>
      <c r="BH48" s="212">
        <v>5</v>
      </c>
      <c r="BI48" s="212"/>
      <c r="BJ48" s="212">
        <v>5</v>
      </c>
      <c r="BK48" s="212">
        <v>4</v>
      </c>
      <c r="BL48" s="212">
        <v>6</v>
      </c>
      <c r="BM48" s="212"/>
      <c r="BN48" s="212">
        <v>5</v>
      </c>
      <c r="BO48" s="212"/>
      <c r="BP48" s="212">
        <f t="shared" si="23"/>
        <v>116</v>
      </c>
      <c r="BQ48" s="238">
        <f t="shared" si="24"/>
        <v>5.2727272727272725</v>
      </c>
      <c r="BR48" s="238">
        <f t="shared" si="25"/>
        <v>5.86</v>
      </c>
      <c r="BS48" s="192" t="s">
        <v>1297</v>
      </c>
      <c r="BT48" s="192" t="s">
        <v>1298</v>
      </c>
      <c r="BU48" s="212">
        <v>6</v>
      </c>
      <c r="BV48" s="212"/>
      <c r="BW48" s="212">
        <v>7</v>
      </c>
      <c r="BX48" s="212"/>
      <c r="BY48" s="212">
        <v>5</v>
      </c>
      <c r="BZ48" s="212"/>
      <c r="CA48" s="212">
        <v>5</v>
      </c>
      <c r="CB48" s="212"/>
      <c r="CC48" s="212">
        <v>7</v>
      </c>
      <c r="CD48" s="212"/>
      <c r="CE48" s="212">
        <f t="shared" si="26"/>
        <v>125</v>
      </c>
      <c r="CF48" s="192">
        <f t="shared" si="27"/>
        <v>5.9523809523809526</v>
      </c>
      <c r="CG48" s="212">
        <v>6</v>
      </c>
      <c r="CH48" s="212"/>
      <c r="CI48" s="212">
        <v>7</v>
      </c>
      <c r="CJ48" s="212"/>
      <c r="CK48" s="212">
        <v>5</v>
      </c>
      <c r="CL48" s="212"/>
      <c r="CM48" s="212">
        <v>8</v>
      </c>
      <c r="CN48" s="212"/>
      <c r="CO48" s="212">
        <v>8</v>
      </c>
      <c r="CP48" s="212"/>
      <c r="CQ48" s="212">
        <v>7</v>
      </c>
      <c r="CR48" s="212"/>
      <c r="CS48" s="212">
        <v>8</v>
      </c>
      <c r="CT48" s="212"/>
      <c r="CU48" s="212"/>
      <c r="CV48" s="212"/>
      <c r="CW48" s="212">
        <f t="shared" si="12"/>
        <v>172</v>
      </c>
      <c r="CX48" s="238">
        <f t="shared" si="13"/>
        <v>6.88</v>
      </c>
      <c r="CY48" s="238">
        <f t="shared" si="14"/>
        <v>6.456521739130435</v>
      </c>
      <c r="CZ48" s="238">
        <f t="shared" si="15"/>
        <v>6.006802721088436</v>
      </c>
      <c r="DA48" s="192"/>
      <c r="DB48" s="216"/>
      <c r="DC48" s="192"/>
      <c r="DD48" s="216"/>
      <c r="DE48" s="192"/>
      <c r="DF48" s="192"/>
      <c r="DG48" s="192"/>
      <c r="DH48" s="216"/>
      <c r="DI48" s="216"/>
      <c r="DJ48" s="192"/>
      <c r="DK48" s="3"/>
    </row>
    <row r="49" spans="1:115" ht="15.75">
      <c r="A49" s="2">
        <v>44</v>
      </c>
      <c r="B49" s="19" t="s">
        <v>828</v>
      </c>
      <c r="C49" s="39" t="s">
        <v>840</v>
      </c>
      <c r="D49" s="29">
        <v>33582</v>
      </c>
      <c r="E49" s="2" t="s">
        <v>529</v>
      </c>
      <c r="F49" s="19" t="s">
        <v>72</v>
      </c>
      <c r="G49" s="339" t="s">
        <v>67</v>
      </c>
      <c r="H49" s="339"/>
      <c r="I49" s="136">
        <v>5</v>
      </c>
      <c r="J49" s="136"/>
      <c r="K49" s="136">
        <v>5</v>
      </c>
      <c r="L49" s="136"/>
      <c r="M49" s="136">
        <v>7</v>
      </c>
      <c r="N49" s="136"/>
      <c r="O49" s="136">
        <v>7</v>
      </c>
      <c r="P49" s="136"/>
      <c r="Q49" s="136">
        <v>7</v>
      </c>
      <c r="R49" s="136"/>
      <c r="S49" s="136">
        <f t="shared" si="16"/>
        <v>158</v>
      </c>
      <c r="T49" s="171">
        <f t="shared" si="17"/>
        <v>6.076923076923077</v>
      </c>
      <c r="U49" s="136">
        <v>8</v>
      </c>
      <c r="V49" s="136"/>
      <c r="W49" s="136">
        <v>7</v>
      </c>
      <c r="X49" s="136"/>
      <c r="Y49" s="136">
        <v>6</v>
      </c>
      <c r="Z49" s="136"/>
      <c r="AA49" s="136">
        <v>6</v>
      </c>
      <c r="AB49" s="136"/>
      <c r="AC49" s="136">
        <v>7</v>
      </c>
      <c r="AD49" s="136"/>
      <c r="AE49" s="136">
        <v>5</v>
      </c>
      <c r="AF49" s="136"/>
      <c r="AG49" s="136">
        <v>6</v>
      </c>
      <c r="AH49" s="136"/>
      <c r="AI49" s="136">
        <f t="shared" si="18"/>
        <v>158</v>
      </c>
      <c r="AJ49" s="171">
        <f t="shared" si="19"/>
        <v>6.32</v>
      </c>
      <c r="AK49" s="171">
        <f t="shared" si="20"/>
        <v>6.196078431372549</v>
      </c>
      <c r="AL49" s="192" t="s">
        <v>1299</v>
      </c>
      <c r="AM49" s="192" t="s">
        <v>1298</v>
      </c>
      <c r="AN49" s="212">
        <v>8</v>
      </c>
      <c r="AO49" s="212"/>
      <c r="AP49" s="212">
        <v>7</v>
      </c>
      <c r="AQ49" s="212"/>
      <c r="AR49" s="212">
        <v>5</v>
      </c>
      <c r="AS49" s="212"/>
      <c r="AT49" s="212">
        <v>7</v>
      </c>
      <c r="AU49" s="212"/>
      <c r="AV49" s="212">
        <v>8</v>
      </c>
      <c r="AW49" s="212"/>
      <c r="AX49" s="212">
        <v>6</v>
      </c>
      <c r="AY49" s="212"/>
      <c r="AZ49" s="212">
        <v>6</v>
      </c>
      <c r="BA49" s="212"/>
      <c r="BB49" s="212">
        <v>9</v>
      </c>
      <c r="BC49" s="212"/>
      <c r="BD49" s="212">
        <f t="shared" si="21"/>
        <v>200</v>
      </c>
      <c r="BE49" s="238">
        <f t="shared" si="22"/>
        <v>7.142857142857143</v>
      </c>
      <c r="BF49" s="212">
        <v>7</v>
      </c>
      <c r="BG49" s="212"/>
      <c r="BH49" s="212">
        <v>7</v>
      </c>
      <c r="BI49" s="212"/>
      <c r="BJ49" s="212">
        <v>6</v>
      </c>
      <c r="BK49" s="212"/>
      <c r="BL49" s="212">
        <v>8</v>
      </c>
      <c r="BM49" s="212"/>
      <c r="BN49" s="212">
        <v>7</v>
      </c>
      <c r="BO49" s="212"/>
      <c r="BP49" s="212">
        <f t="shared" si="23"/>
        <v>156</v>
      </c>
      <c r="BQ49" s="238">
        <f t="shared" si="24"/>
        <v>7.090909090909091</v>
      </c>
      <c r="BR49" s="238">
        <f t="shared" si="25"/>
        <v>7.12</v>
      </c>
      <c r="BS49" s="192" t="s">
        <v>1301</v>
      </c>
      <c r="BT49" s="192" t="s">
        <v>1298</v>
      </c>
      <c r="BU49" s="212">
        <v>7</v>
      </c>
      <c r="BV49" s="212"/>
      <c r="BW49" s="212">
        <v>7</v>
      </c>
      <c r="BX49" s="212"/>
      <c r="BY49" s="212">
        <v>9</v>
      </c>
      <c r="BZ49" s="212"/>
      <c r="CA49" s="212">
        <v>6</v>
      </c>
      <c r="CB49" s="212"/>
      <c r="CC49" s="212">
        <v>9</v>
      </c>
      <c r="CD49" s="212"/>
      <c r="CE49" s="212">
        <f t="shared" si="26"/>
        <v>162</v>
      </c>
      <c r="CF49" s="192">
        <f t="shared" si="27"/>
        <v>7.714285714285714</v>
      </c>
      <c r="CG49" s="212">
        <v>8</v>
      </c>
      <c r="CH49" s="212"/>
      <c r="CI49" s="212">
        <v>6</v>
      </c>
      <c r="CJ49" s="212"/>
      <c r="CK49" s="212">
        <v>7</v>
      </c>
      <c r="CL49" s="212"/>
      <c r="CM49" s="212">
        <v>9</v>
      </c>
      <c r="CN49" s="212"/>
      <c r="CO49" s="212">
        <v>8</v>
      </c>
      <c r="CP49" s="212"/>
      <c r="CQ49" s="212">
        <v>8</v>
      </c>
      <c r="CR49" s="212"/>
      <c r="CS49" s="212">
        <v>7</v>
      </c>
      <c r="CT49" s="212"/>
      <c r="CU49" s="212"/>
      <c r="CV49" s="212"/>
      <c r="CW49" s="212">
        <f t="shared" si="12"/>
        <v>194</v>
      </c>
      <c r="CX49" s="238">
        <f t="shared" si="13"/>
        <v>7.76</v>
      </c>
      <c r="CY49" s="238">
        <f t="shared" si="14"/>
        <v>7.739130434782608</v>
      </c>
      <c r="CZ49" s="238">
        <f t="shared" si="15"/>
        <v>6.993197278911564</v>
      </c>
      <c r="DA49" s="192"/>
      <c r="DB49" s="216"/>
      <c r="DC49" s="192"/>
      <c r="DD49" s="216"/>
      <c r="DE49" s="192"/>
      <c r="DF49" s="192"/>
      <c r="DG49" s="192"/>
      <c r="DH49" s="216"/>
      <c r="DI49" s="216"/>
      <c r="DJ49" s="192"/>
      <c r="DK49" s="3"/>
    </row>
    <row r="50" spans="1:115" ht="15.75">
      <c r="A50" s="2">
        <v>45</v>
      </c>
      <c r="B50" s="19" t="s">
        <v>550</v>
      </c>
      <c r="C50" s="39" t="s">
        <v>840</v>
      </c>
      <c r="D50" s="29">
        <v>33294</v>
      </c>
      <c r="E50" s="2" t="s">
        <v>529</v>
      </c>
      <c r="F50" s="19" t="s">
        <v>121</v>
      </c>
      <c r="G50" s="339" t="s">
        <v>102</v>
      </c>
      <c r="H50" s="339"/>
      <c r="I50" s="136">
        <v>5</v>
      </c>
      <c r="J50" s="136"/>
      <c r="K50" s="136">
        <v>7</v>
      </c>
      <c r="L50" s="136"/>
      <c r="M50" s="136">
        <v>5</v>
      </c>
      <c r="N50" s="136"/>
      <c r="O50" s="136">
        <v>5</v>
      </c>
      <c r="P50" s="136">
        <v>4</v>
      </c>
      <c r="Q50" s="136">
        <v>7</v>
      </c>
      <c r="R50" s="136"/>
      <c r="S50" s="136">
        <f t="shared" si="16"/>
        <v>154</v>
      </c>
      <c r="T50" s="171">
        <f t="shared" si="17"/>
        <v>5.923076923076923</v>
      </c>
      <c r="U50" s="136">
        <v>6</v>
      </c>
      <c r="V50" s="136"/>
      <c r="W50" s="136">
        <v>7</v>
      </c>
      <c r="X50" s="136"/>
      <c r="Y50" s="136">
        <v>7</v>
      </c>
      <c r="Z50" s="136"/>
      <c r="AA50" s="136">
        <v>6</v>
      </c>
      <c r="AB50" s="136"/>
      <c r="AC50" s="136">
        <v>8</v>
      </c>
      <c r="AD50" s="136"/>
      <c r="AE50" s="136">
        <v>6</v>
      </c>
      <c r="AF50" s="136"/>
      <c r="AG50" s="136">
        <v>7</v>
      </c>
      <c r="AH50" s="136"/>
      <c r="AI50" s="136">
        <f t="shared" si="18"/>
        <v>166</v>
      </c>
      <c r="AJ50" s="171">
        <f t="shared" si="19"/>
        <v>6.64</v>
      </c>
      <c r="AK50" s="171">
        <f t="shared" si="20"/>
        <v>6.2745098039215685</v>
      </c>
      <c r="AL50" s="192" t="s">
        <v>1299</v>
      </c>
      <c r="AM50" s="192" t="s">
        <v>1298</v>
      </c>
      <c r="AN50" s="212">
        <v>8</v>
      </c>
      <c r="AO50" s="212"/>
      <c r="AP50" s="212">
        <v>7</v>
      </c>
      <c r="AQ50" s="212"/>
      <c r="AR50" s="212">
        <v>5</v>
      </c>
      <c r="AS50" s="212"/>
      <c r="AT50" s="212">
        <v>7</v>
      </c>
      <c r="AU50" s="212"/>
      <c r="AV50" s="212">
        <v>8</v>
      </c>
      <c r="AW50" s="212"/>
      <c r="AX50" s="212">
        <v>7</v>
      </c>
      <c r="AY50" s="212"/>
      <c r="AZ50" s="212">
        <v>7</v>
      </c>
      <c r="BA50" s="212"/>
      <c r="BB50" s="212">
        <v>8</v>
      </c>
      <c r="BC50" s="212"/>
      <c r="BD50" s="212">
        <f t="shared" si="21"/>
        <v>202</v>
      </c>
      <c r="BE50" s="238">
        <f t="shared" si="22"/>
        <v>7.214285714285714</v>
      </c>
      <c r="BF50" s="212">
        <v>5</v>
      </c>
      <c r="BG50" s="212"/>
      <c r="BH50" s="212">
        <v>7</v>
      </c>
      <c r="BI50" s="212"/>
      <c r="BJ50" s="212">
        <v>5</v>
      </c>
      <c r="BK50" s="212"/>
      <c r="BL50" s="212">
        <v>6</v>
      </c>
      <c r="BM50" s="212"/>
      <c r="BN50" s="212">
        <v>7</v>
      </c>
      <c r="BO50" s="212"/>
      <c r="BP50" s="212">
        <f t="shared" si="23"/>
        <v>134</v>
      </c>
      <c r="BQ50" s="238">
        <f t="shared" si="24"/>
        <v>6.090909090909091</v>
      </c>
      <c r="BR50" s="238">
        <f t="shared" si="25"/>
        <v>6.72</v>
      </c>
      <c r="BS50" s="192" t="s">
        <v>1299</v>
      </c>
      <c r="BT50" s="192" t="s">
        <v>1298</v>
      </c>
      <c r="BU50" s="212">
        <v>5</v>
      </c>
      <c r="BV50" s="212"/>
      <c r="BW50" s="212">
        <v>8</v>
      </c>
      <c r="BX50" s="212"/>
      <c r="BY50" s="212">
        <v>7</v>
      </c>
      <c r="BZ50" s="212"/>
      <c r="CA50" s="212">
        <v>5</v>
      </c>
      <c r="CB50" s="212"/>
      <c r="CC50" s="212">
        <v>7</v>
      </c>
      <c r="CD50" s="212"/>
      <c r="CE50" s="212">
        <f t="shared" si="26"/>
        <v>132</v>
      </c>
      <c r="CF50" s="192">
        <f t="shared" si="27"/>
        <v>6.285714285714286</v>
      </c>
      <c r="CG50" s="212">
        <v>5</v>
      </c>
      <c r="CH50" s="212"/>
      <c r="CI50" s="212">
        <v>5</v>
      </c>
      <c r="CJ50" s="212"/>
      <c r="CK50" s="212">
        <v>7</v>
      </c>
      <c r="CL50" s="212"/>
      <c r="CM50" s="212">
        <v>9</v>
      </c>
      <c r="CN50" s="212"/>
      <c r="CO50" s="212">
        <v>7</v>
      </c>
      <c r="CP50" s="212"/>
      <c r="CQ50" s="212">
        <v>7</v>
      </c>
      <c r="CR50" s="212"/>
      <c r="CS50" s="212">
        <v>9</v>
      </c>
      <c r="CT50" s="212"/>
      <c r="CU50" s="212"/>
      <c r="CV50" s="212"/>
      <c r="CW50" s="212">
        <f t="shared" si="12"/>
        <v>173</v>
      </c>
      <c r="CX50" s="238">
        <f t="shared" si="13"/>
        <v>6.92</v>
      </c>
      <c r="CY50" s="238">
        <f t="shared" si="14"/>
        <v>6.630434782608695</v>
      </c>
      <c r="CZ50" s="238">
        <f t="shared" si="15"/>
        <v>6.537414965986395</v>
      </c>
      <c r="DA50" s="192"/>
      <c r="DB50" s="216"/>
      <c r="DC50" s="192"/>
      <c r="DD50" s="216"/>
      <c r="DE50" s="192"/>
      <c r="DF50" s="192"/>
      <c r="DG50" s="192"/>
      <c r="DH50" s="216"/>
      <c r="DI50" s="216"/>
      <c r="DJ50" s="192"/>
      <c r="DK50" s="3"/>
    </row>
    <row r="51" spans="1:115" ht="15.75">
      <c r="A51" s="2">
        <v>46</v>
      </c>
      <c r="B51" s="19" t="s">
        <v>936</v>
      </c>
      <c r="C51" s="39" t="s">
        <v>486</v>
      </c>
      <c r="D51" s="29">
        <v>33648</v>
      </c>
      <c r="E51" s="2" t="s">
        <v>529</v>
      </c>
      <c r="F51" s="19" t="s">
        <v>72</v>
      </c>
      <c r="G51" s="339" t="s">
        <v>67</v>
      </c>
      <c r="H51" s="339"/>
      <c r="I51" s="136">
        <v>5</v>
      </c>
      <c r="J51" s="136"/>
      <c r="K51" s="136">
        <v>6</v>
      </c>
      <c r="L51" s="136"/>
      <c r="M51" s="136">
        <v>5</v>
      </c>
      <c r="N51" s="136">
        <v>4</v>
      </c>
      <c r="O51" s="136">
        <v>5</v>
      </c>
      <c r="P51" s="136">
        <v>4</v>
      </c>
      <c r="Q51" s="136">
        <v>7</v>
      </c>
      <c r="R51" s="136"/>
      <c r="S51" s="136">
        <f t="shared" si="16"/>
        <v>147</v>
      </c>
      <c r="T51" s="171">
        <f t="shared" si="17"/>
        <v>5.653846153846154</v>
      </c>
      <c r="U51" s="136">
        <v>7</v>
      </c>
      <c r="V51" s="136"/>
      <c r="W51" s="136">
        <v>5</v>
      </c>
      <c r="X51" s="136"/>
      <c r="Y51" s="136">
        <v>6</v>
      </c>
      <c r="Z51" s="136"/>
      <c r="AA51" s="136">
        <v>6</v>
      </c>
      <c r="AB51" s="136"/>
      <c r="AC51" s="136">
        <v>7</v>
      </c>
      <c r="AD51" s="136"/>
      <c r="AE51" s="136">
        <v>5</v>
      </c>
      <c r="AF51" s="136"/>
      <c r="AG51" s="136">
        <v>7</v>
      </c>
      <c r="AH51" s="136"/>
      <c r="AI51" s="136">
        <f t="shared" si="18"/>
        <v>150</v>
      </c>
      <c r="AJ51" s="171">
        <f t="shared" si="19"/>
        <v>6</v>
      </c>
      <c r="AK51" s="171">
        <f t="shared" si="20"/>
        <v>5.823529411764706</v>
      </c>
      <c r="AL51" s="192" t="s">
        <v>1297</v>
      </c>
      <c r="AM51" s="192" t="s">
        <v>1298</v>
      </c>
      <c r="AN51" s="212">
        <v>7</v>
      </c>
      <c r="AO51" s="212"/>
      <c r="AP51" s="212">
        <v>7</v>
      </c>
      <c r="AQ51" s="212"/>
      <c r="AR51" s="212">
        <v>6</v>
      </c>
      <c r="AS51" s="212">
        <v>4</v>
      </c>
      <c r="AT51" s="212">
        <v>7</v>
      </c>
      <c r="AU51" s="212"/>
      <c r="AV51" s="212">
        <v>5</v>
      </c>
      <c r="AW51" s="212"/>
      <c r="AX51" s="212">
        <v>6</v>
      </c>
      <c r="AY51" s="212"/>
      <c r="AZ51" s="212">
        <v>7</v>
      </c>
      <c r="BA51" s="212"/>
      <c r="BB51" s="212">
        <v>6</v>
      </c>
      <c r="BC51" s="212"/>
      <c r="BD51" s="212">
        <f t="shared" si="21"/>
        <v>180</v>
      </c>
      <c r="BE51" s="238">
        <f t="shared" si="22"/>
        <v>6.428571428571429</v>
      </c>
      <c r="BF51" s="212">
        <v>7</v>
      </c>
      <c r="BG51" s="212"/>
      <c r="BH51" s="212">
        <v>5</v>
      </c>
      <c r="BI51" s="212"/>
      <c r="BJ51" s="212">
        <v>7</v>
      </c>
      <c r="BK51" s="212"/>
      <c r="BL51" s="212">
        <v>6</v>
      </c>
      <c r="BM51" s="212"/>
      <c r="BN51" s="212">
        <v>5</v>
      </c>
      <c r="BO51" s="212"/>
      <c r="BP51" s="212">
        <f t="shared" si="23"/>
        <v>130</v>
      </c>
      <c r="BQ51" s="238">
        <f t="shared" si="24"/>
        <v>5.909090909090909</v>
      </c>
      <c r="BR51" s="238">
        <f t="shared" si="25"/>
        <v>6.2</v>
      </c>
      <c r="BS51" s="192" t="s">
        <v>1299</v>
      </c>
      <c r="BT51" s="192" t="s">
        <v>1298</v>
      </c>
      <c r="BU51" s="212">
        <v>5</v>
      </c>
      <c r="BV51" s="212"/>
      <c r="BW51" s="212">
        <v>7</v>
      </c>
      <c r="BX51" s="212"/>
      <c r="BY51" s="212">
        <v>5</v>
      </c>
      <c r="BZ51" s="212"/>
      <c r="CA51" s="212">
        <v>6</v>
      </c>
      <c r="CB51" s="212"/>
      <c r="CC51" s="212">
        <v>5</v>
      </c>
      <c r="CD51" s="212">
        <v>4</v>
      </c>
      <c r="CE51" s="212">
        <f t="shared" si="26"/>
        <v>114</v>
      </c>
      <c r="CF51" s="192">
        <f t="shared" si="27"/>
        <v>5.428571428571429</v>
      </c>
      <c r="CG51" s="212">
        <v>5</v>
      </c>
      <c r="CH51" s="212"/>
      <c r="CI51" s="212">
        <v>5</v>
      </c>
      <c r="CJ51" s="212"/>
      <c r="CK51" s="212">
        <v>5</v>
      </c>
      <c r="CL51" s="212"/>
      <c r="CM51" s="212">
        <v>7</v>
      </c>
      <c r="CN51" s="212"/>
      <c r="CO51" s="212">
        <v>7</v>
      </c>
      <c r="CP51" s="212"/>
      <c r="CQ51" s="212">
        <v>7</v>
      </c>
      <c r="CR51" s="212"/>
      <c r="CS51" s="212">
        <v>9</v>
      </c>
      <c r="CT51" s="212"/>
      <c r="CU51" s="212"/>
      <c r="CV51" s="212"/>
      <c r="CW51" s="212">
        <f t="shared" si="12"/>
        <v>155</v>
      </c>
      <c r="CX51" s="238">
        <f t="shared" si="13"/>
        <v>6.2</v>
      </c>
      <c r="CY51" s="238">
        <f t="shared" si="14"/>
        <v>5.8478260869565215</v>
      </c>
      <c r="CZ51" s="238">
        <f t="shared" si="15"/>
        <v>5.959183673469388</v>
      </c>
      <c r="DA51" s="192"/>
      <c r="DB51" s="216"/>
      <c r="DC51" s="192"/>
      <c r="DD51" s="216"/>
      <c r="DE51" s="192"/>
      <c r="DF51" s="192"/>
      <c r="DG51" s="192"/>
      <c r="DH51" s="216"/>
      <c r="DI51" s="216"/>
      <c r="DJ51" s="192"/>
      <c r="DK51" s="3"/>
    </row>
    <row r="52" spans="1:115" ht="15.75">
      <c r="A52" s="2">
        <v>47</v>
      </c>
      <c r="B52" s="19" t="s">
        <v>881</v>
      </c>
      <c r="C52" s="39" t="s">
        <v>486</v>
      </c>
      <c r="D52" s="29">
        <v>33905</v>
      </c>
      <c r="E52" s="2" t="s">
        <v>529</v>
      </c>
      <c r="F52" s="19" t="s">
        <v>72</v>
      </c>
      <c r="G52" s="339" t="s">
        <v>67</v>
      </c>
      <c r="H52" s="339"/>
      <c r="I52" s="136">
        <v>5</v>
      </c>
      <c r="J52" s="136"/>
      <c r="K52" s="136">
        <v>5</v>
      </c>
      <c r="L52" s="136"/>
      <c r="M52" s="136">
        <v>5</v>
      </c>
      <c r="N52" s="136"/>
      <c r="O52" s="136">
        <v>5</v>
      </c>
      <c r="P52" s="136"/>
      <c r="Q52" s="136">
        <v>8</v>
      </c>
      <c r="R52" s="136"/>
      <c r="S52" s="136">
        <f t="shared" si="16"/>
        <v>145</v>
      </c>
      <c r="T52" s="171">
        <f t="shared" si="17"/>
        <v>5.576923076923077</v>
      </c>
      <c r="U52" s="136">
        <v>7</v>
      </c>
      <c r="V52" s="136"/>
      <c r="W52" s="136">
        <v>6</v>
      </c>
      <c r="X52" s="136"/>
      <c r="Y52" s="136">
        <v>5</v>
      </c>
      <c r="Z52" s="136"/>
      <c r="AA52" s="136">
        <v>6</v>
      </c>
      <c r="AB52" s="136"/>
      <c r="AC52" s="136">
        <v>7</v>
      </c>
      <c r="AD52" s="136"/>
      <c r="AE52" s="136">
        <v>5</v>
      </c>
      <c r="AF52" s="136"/>
      <c r="AG52" s="136">
        <v>6</v>
      </c>
      <c r="AH52" s="136"/>
      <c r="AI52" s="136">
        <f t="shared" si="18"/>
        <v>148</v>
      </c>
      <c r="AJ52" s="171">
        <f t="shared" si="19"/>
        <v>5.92</v>
      </c>
      <c r="AK52" s="171">
        <f t="shared" si="20"/>
        <v>5.745098039215686</v>
      </c>
      <c r="AL52" s="192" t="s">
        <v>1297</v>
      </c>
      <c r="AM52" s="192" t="s">
        <v>1298</v>
      </c>
      <c r="AN52" s="212">
        <v>7</v>
      </c>
      <c r="AO52" s="212"/>
      <c r="AP52" s="212">
        <v>7</v>
      </c>
      <c r="AQ52" s="212"/>
      <c r="AR52" s="212">
        <v>5</v>
      </c>
      <c r="AS52" s="212">
        <v>4</v>
      </c>
      <c r="AT52" s="212">
        <v>6</v>
      </c>
      <c r="AU52" s="212"/>
      <c r="AV52" s="212">
        <v>7</v>
      </c>
      <c r="AW52" s="212"/>
      <c r="AX52" s="212">
        <v>5</v>
      </c>
      <c r="AY52" s="212"/>
      <c r="AZ52" s="212">
        <v>6</v>
      </c>
      <c r="BA52" s="212"/>
      <c r="BB52" s="212">
        <v>9</v>
      </c>
      <c r="BC52" s="212"/>
      <c r="BD52" s="212">
        <f t="shared" si="21"/>
        <v>185</v>
      </c>
      <c r="BE52" s="238">
        <f t="shared" si="22"/>
        <v>6.607142857142857</v>
      </c>
      <c r="BF52" s="212">
        <v>5</v>
      </c>
      <c r="BG52" s="212"/>
      <c r="BH52" s="212">
        <v>6</v>
      </c>
      <c r="BI52" s="212"/>
      <c r="BJ52" s="212">
        <v>6</v>
      </c>
      <c r="BK52" s="212"/>
      <c r="BL52" s="212">
        <v>8</v>
      </c>
      <c r="BM52" s="212"/>
      <c r="BN52" s="212">
        <v>6</v>
      </c>
      <c r="BO52" s="212"/>
      <c r="BP52" s="212">
        <f t="shared" si="23"/>
        <v>141</v>
      </c>
      <c r="BQ52" s="238">
        <f t="shared" si="24"/>
        <v>6.409090909090909</v>
      </c>
      <c r="BR52" s="238">
        <f t="shared" si="25"/>
        <v>6.52</v>
      </c>
      <c r="BS52" s="192" t="s">
        <v>1299</v>
      </c>
      <c r="BT52" s="192" t="s">
        <v>1298</v>
      </c>
      <c r="BU52" s="212">
        <v>6</v>
      </c>
      <c r="BV52" s="212"/>
      <c r="BW52" s="212">
        <v>7</v>
      </c>
      <c r="BX52" s="212"/>
      <c r="BY52" s="212">
        <v>6</v>
      </c>
      <c r="BZ52" s="212"/>
      <c r="CA52" s="212">
        <v>6</v>
      </c>
      <c r="CB52" s="212"/>
      <c r="CC52" s="212">
        <v>8</v>
      </c>
      <c r="CD52" s="212"/>
      <c r="CE52" s="212">
        <f t="shared" si="26"/>
        <v>137</v>
      </c>
      <c r="CF52" s="192">
        <f t="shared" si="27"/>
        <v>6.523809523809524</v>
      </c>
      <c r="CG52" s="212">
        <v>7</v>
      </c>
      <c r="CH52" s="212"/>
      <c r="CI52" s="212">
        <v>6</v>
      </c>
      <c r="CJ52" s="212"/>
      <c r="CK52" s="212">
        <v>7</v>
      </c>
      <c r="CL52" s="212"/>
      <c r="CM52" s="212">
        <v>7</v>
      </c>
      <c r="CN52" s="212"/>
      <c r="CO52" s="212">
        <v>8</v>
      </c>
      <c r="CP52" s="212"/>
      <c r="CQ52" s="212">
        <v>7</v>
      </c>
      <c r="CR52" s="212"/>
      <c r="CS52" s="212">
        <v>7</v>
      </c>
      <c r="CT52" s="212"/>
      <c r="CU52" s="212"/>
      <c r="CV52" s="212"/>
      <c r="CW52" s="212">
        <f t="shared" si="12"/>
        <v>175</v>
      </c>
      <c r="CX52" s="238">
        <f t="shared" si="13"/>
        <v>7</v>
      </c>
      <c r="CY52" s="238">
        <f t="shared" si="14"/>
        <v>6.782608695652174</v>
      </c>
      <c r="CZ52" s="238">
        <f t="shared" si="15"/>
        <v>6.333333333333333</v>
      </c>
      <c r="DA52" s="192"/>
      <c r="DB52" s="216"/>
      <c r="DC52" s="192"/>
      <c r="DD52" s="216"/>
      <c r="DE52" s="192"/>
      <c r="DF52" s="192"/>
      <c r="DG52" s="192"/>
      <c r="DH52" s="216"/>
      <c r="DI52" s="216"/>
      <c r="DJ52" s="192"/>
      <c r="DK52" s="3"/>
    </row>
    <row r="53" spans="1:115" ht="15.75">
      <c r="A53" s="2">
        <v>48</v>
      </c>
      <c r="B53" s="19" t="s">
        <v>937</v>
      </c>
      <c r="C53" s="39" t="s">
        <v>897</v>
      </c>
      <c r="D53" s="29">
        <v>33939</v>
      </c>
      <c r="E53" s="2" t="s">
        <v>529</v>
      </c>
      <c r="F53" s="19" t="s">
        <v>72</v>
      </c>
      <c r="G53" s="339" t="s">
        <v>67</v>
      </c>
      <c r="H53" s="339"/>
      <c r="I53" s="136">
        <v>6</v>
      </c>
      <c r="J53" s="136"/>
      <c r="K53" s="136">
        <v>6</v>
      </c>
      <c r="L53" s="136"/>
      <c r="M53" s="136">
        <v>5</v>
      </c>
      <c r="N53" s="136"/>
      <c r="O53" s="136">
        <v>5</v>
      </c>
      <c r="P53" s="136"/>
      <c r="Q53" s="136">
        <v>8</v>
      </c>
      <c r="R53" s="136"/>
      <c r="S53" s="136">
        <f t="shared" si="16"/>
        <v>157</v>
      </c>
      <c r="T53" s="171">
        <f t="shared" si="17"/>
        <v>6.038461538461538</v>
      </c>
      <c r="U53" s="136">
        <v>8</v>
      </c>
      <c r="V53" s="136"/>
      <c r="W53" s="136">
        <v>6</v>
      </c>
      <c r="X53" s="136"/>
      <c r="Y53" s="136">
        <v>6</v>
      </c>
      <c r="Z53" s="136"/>
      <c r="AA53" s="136">
        <v>5</v>
      </c>
      <c r="AB53" s="136"/>
      <c r="AC53" s="136">
        <v>7</v>
      </c>
      <c r="AD53" s="136"/>
      <c r="AE53" s="136">
        <v>7</v>
      </c>
      <c r="AF53" s="136"/>
      <c r="AG53" s="136">
        <v>7</v>
      </c>
      <c r="AH53" s="136"/>
      <c r="AI53" s="136">
        <f t="shared" si="18"/>
        <v>163</v>
      </c>
      <c r="AJ53" s="171">
        <f t="shared" si="19"/>
        <v>6.52</v>
      </c>
      <c r="AK53" s="171">
        <f t="shared" si="20"/>
        <v>6.2745098039215685</v>
      </c>
      <c r="AL53" s="192" t="s">
        <v>1299</v>
      </c>
      <c r="AM53" s="192" t="s">
        <v>1298</v>
      </c>
      <c r="AN53" s="212">
        <v>7</v>
      </c>
      <c r="AO53" s="212"/>
      <c r="AP53" s="212">
        <v>7</v>
      </c>
      <c r="AQ53" s="212"/>
      <c r="AR53" s="212">
        <v>6</v>
      </c>
      <c r="AS53" s="212">
        <v>4</v>
      </c>
      <c r="AT53" s="212">
        <v>7</v>
      </c>
      <c r="AU53" s="212"/>
      <c r="AV53" s="212">
        <v>8</v>
      </c>
      <c r="AW53" s="212"/>
      <c r="AX53" s="212">
        <v>8</v>
      </c>
      <c r="AY53" s="212"/>
      <c r="AZ53" s="212">
        <v>7</v>
      </c>
      <c r="BA53" s="212"/>
      <c r="BB53" s="212">
        <v>8</v>
      </c>
      <c r="BC53" s="212"/>
      <c r="BD53" s="212">
        <f t="shared" si="21"/>
        <v>203</v>
      </c>
      <c r="BE53" s="238">
        <f t="shared" si="22"/>
        <v>7.25</v>
      </c>
      <c r="BF53" s="212">
        <v>6</v>
      </c>
      <c r="BG53" s="212"/>
      <c r="BH53" s="212">
        <v>6</v>
      </c>
      <c r="BI53" s="212"/>
      <c r="BJ53" s="212">
        <v>6</v>
      </c>
      <c r="BK53" s="212"/>
      <c r="BL53" s="212">
        <v>8</v>
      </c>
      <c r="BM53" s="212"/>
      <c r="BN53" s="212">
        <v>6</v>
      </c>
      <c r="BO53" s="212"/>
      <c r="BP53" s="212">
        <f t="shared" si="23"/>
        <v>144</v>
      </c>
      <c r="BQ53" s="238">
        <f t="shared" si="24"/>
        <v>6.545454545454546</v>
      </c>
      <c r="BR53" s="238">
        <f t="shared" si="25"/>
        <v>6.94</v>
      </c>
      <c r="BS53" s="192" t="s">
        <v>1299</v>
      </c>
      <c r="BT53" s="192" t="s">
        <v>1298</v>
      </c>
      <c r="BU53" s="212">
        <v>8</v>
      </c>
      <c r="BV53" s="212"/>
      <c r="BW53" s="212">
        <v>9</v>
      </c>
      <c r="BX53" s="212"/>
      <c r="BY53" s="212">
        <v>8</v>
      </c>
      <c r="BZ53" s="212"/>
      <c r="CA53" s="212">
        <v>7</v>
      </c>
      <c r="CB53" s="212"/>
      <c r="CC53" s="212">
        <v>9</v>
      </c>
      <c r="CD53" s="212"/>
      <c r="CE53" s="212">
        <f t="shared" si="26"/>
        <v>172</v>
      </c>
      <c r="CF53" s="192">
        <f t="shared" si="27"/>
        <v>8.19047619047619</v>
      </c>
      <c r="CG53" s="212">
        <v>9</v>
      </c>
      <c r="CH53" s="212"/>
      <c r="CI53" s="212">
        <v>9</v>
      </c>
      <c r="CJ53" s="212"/>
      <c r="CK53" s="212">
        <v>6</v>
      </c>
      <c r="CL53" s="212"/>
      <c r="CM53" s="212">
        <v>9</v>
      </c>
      <c r="CN53" s="212"/>
      <c r="CO53" s="212">
        <v>9</v>
      </c>
      <c r="CP53" s="212"/>
      <c r="CQ53" s="212">
        <v>8</v>
      </c>
      <c r="CR53" s="212"/>
      <c r="CS53" s="212">
        <v>8</v>
      </c>
      <c r="CT53" s="212"/>
      <c r="CU53" s="212"/>
      <c r="CV53" s="212"/>
      <c r="CW53" s="212">
        <f t="shared" si="12"/>
        <v>207</v>
      </c>
      <c r="CX53" s="238">
        <f t="shared" si="13"/>
        <v>8.28</v>
      </c>
      <c r="CY53" s="238">
        <f t="shared" si="14"/>
        <v>8.23913043478261</v>
      </c>
      <c r="CZ53" s="238">
        <f t="shared" si="15"/>
        <v>7.115646258503402</v>
      </c>
      <c r="DA53" s="192"/>
      <c r="DB53" s="216"/>
      <c r="DC53" s="192"/>
      <c r="DD53" s="216"/>
      <c r="DE53" s="192"/>
      <c r="DF53" s="192"/>
      <c r="DG53" s="192"/>
      <c r="DH53" s="216"/>
      <c r="DI53" s="216"/>
      <c r="DJ53" s="192"/>
      <c r="DK53" s="3"/>
    </row>
    <row r="54" spans="1:115" ht="15.75">
      <c r="A54" s="2">
        <v>49</v>
      </c>
      <c r="B54" s="19" t="s">
        <v>456</v>
      </c>
      <c r="C54" s="39" t="s">
        <v>897</v>
      </c>
      <c r="D54" s="29">
        <v>33925</v>
      </c>
      <c r="E54" s="2" t="s">
        <v>529</v>
      </c>
      <c r="F54" s="19" t="s">
        <v>73</v>
      </c>
      <c r="G54" s="339" t="s">
        <v>67</v>
      </c>
      <c r="H54" s="339"/>
      <c r="I54" s="136">
        <v>5</v>
      </c>
      <c r="J54" s="136"/>
      <c r="K54" s="136">
        <v>7</v>
      </c>
      <c r="L54" s="136"/>
      <c r="M54" s="136">
        <v>6</v>
      </c>
      <c r="N54" s="136"/>
      <c r="O54" s="136">
        <v>6</v>
      </c>
      <c r="P54" s="136">
        <v>4</v>
      </c>
      <c r="Q54" s="136">
        <v>7</v>
      </c>
      <c r="R54" s="136"/>
      <c r="S54" s="136">
        <f t="shared" si="16"/>
        <v>163</v>
      </c>
      <c r="T54" s="171">
        <f t="shared" si="17"/>
        <v>6.269230769230769</v>
      </c>
      <c r="U54" s="136">
        <v>6</v>
      </c>
      <c r="V54" s="136"/>
      <c r="W54" s="136">
        <v>5</v>
      </c>
      <c r="X54" s="136"/>
      <c r="Y54" s="136">
        <v>5</v>
      </c>
      <c r="Z54" s="136"/>
      <c r="AA54" s="136">
        <v>5</v>
      </c>
      <c r="AB54" s="136"/>
      <c r="AC54" s="136">
        <v>6</v>
      </c>
      <c r="AD54" s="136"/>
      <c r="AE54" s="136">
        <v>5</v>
      </c>
      <c r="AF54" s="136"/>
      <c r="AG54" s="136">
        <v>7</v>
      </c>
      <c r="AH54" s="136"/>
      <c r="AI54" s="136">
        <f t="shared" si="18"/>
        <v>137</v>
      </c>
      <c r="AJ54" s="171">
        <f t="shared" si="19"/>
        <v>5.48</v>
      </c>
      <c r="AK54" s="171">
        <f t="shared" si="20"/>
        <v>5.882352941176471</v>
      </c>
      <c r="AL54" s="192" t="s">
        <v>1297</v>
      </c>
      <c r="AM54" s="192" t="s">
        <v>1298</v>
      </c>
      <c r="AN54" s="212">
        <v>7</v>
      </c>
      <c r="AO54" s="212"/>
      <c r="AP54" s="212">
        <v>6</v>
      </c>
      <c r="AQ54" s="212"/>
      <c r="AR54" s="212">
        <v>5</v>
      </c>
      <c r="AS54" s="212"/>
      <c r="AT54" s="212">
        <v>6</v>
      </c>
      <c r="AU54" s="212"/>
      <c r="AV54" s="212">
        <v>7</v>
      </c>
      <c r="AW54" s="212"/>
      <c r="AX54" s="212">
        <v>6</v>
      </c>
      <c r="AY54" s="212"/>
      <c r="AZ54" s="212">
        <v>7</v>
      </c>
      <c r="BA54" s="212"/>
      <c r="BB54" s="212">
        <v>5</v>
      </c>
      <c r="BC54" s="212"/>
      <c r="BD54" s="212">
        <f t="shared" si="21"/>
        <v>172</v>
      </c>
      <c r="BE54" s="238">
        <f t="shared" si="22"/>
        <v>6.142857142857143</v>
      </c>
      <c r="BF54" s="212">
        <v>5</v>
      </c>
      <c r="BG54" s="212"/>
      <c r="BH54" s="212">
        <v>5</v>
      </c>
      <c r="BI54" s="212"/>
      <c r="BJ54" s="212">
        <v>6</v>
      </c>
      <c r="BK54" s="212"/>
      <c r="BL54" s="212">
        <v>7</v>
      </c>
      <c r="BM54" s="212"/>
      <c r="BN54" s="212">
        <v>6</v>
      </c>
      <c r="BO54" s="212"/>
      <c r="BP54" s="212">
        <f t="shared" si="23"/>
        <v>131</v>
      </c>
      <c r="BQ54" s="238">
        <f t="shared" si="24"/>
        <v>5.954545454545454</v>
      </c>
      <c r="BR54" s="238">
        <f t="shared" si="25"/>
        <v>6.06</v>
      </c>
      <c r="BS54" s="192" t="s">
        <v>1299</v>
      </c>
      <c r="BT54" s="192" t="s">
        <v>1298</v>
      </c>
      <c r="BU54" s="212">
        <v>6</v>
      </c>
      <c r="BV54" s="212"/>
      <c r="BW54" s="212">
        <v>7</v>
      </c>
      <c r="BX54" s="212"/>
      <c r="BY54" s="212">
        <v>5</v>
      </c>
      <c r="BZ54" s="212"/>
      <c r="CA54" s="212">
        <v>5</v>
      </c>
      <c r="CB54" s="212"/>
      <c r="CC54" s="212">
        <v>5</v>
      </c>
      <c r="CD54" s="212"/>
      <c r="CE54" s="212">
        <f t="shared" si="26"/>
        <v>117</v>
      </c>
      <c r="CF54" s="192">
        <f t="shared" si="27"/>
        <v>5.571428571428571</v>
      </c>
      <c r="CG54" s="212">
        <v>5</v>
      </c>
      <c r="CH54" s="212"/>
      <c r="CI54" s="212">
        <v>8</v>
      </c>
      <c r="CJ54" s="212">
        <v>4</v>
      </c>
      <c r="CK54" s="212">
        <v>6</v>
      </c>
      <c r="CL54" s="212"/>
      <c r="CM54" s="212">
        <v>8</v>
      </c>
      <c r="CN54" s="212"/>
      <c r="CO54" s="212">
        <v>9</v>
      </c>
      <c r="CP54" s="212"/>
      <c r="CQ54" s="212">
        <v>6</v>
      </c>
      <c r="CR54" s="212"/>
      <c r="CS54" s="212">
        <v>8</v>
      </c>
      <c r="CT54" s="212"/>
      <c r="CU54" s="212"/>
      <c r="CV54" s="212"/>
      <c r="CW54" s="212">
        <f t="shared" si="12"/>
        <v>173</v>
      </c>
      <c r="CX54" s="238">
        <f t="shared" si="13"/>
        <v>6.92</v>
      </c>
      <c r="CY54" s="238">
        <f t="shared" si="14"/>
        <v>6.304347826086956</v>
      </c>
      <c r="CZ54" s="238">
        <f t="shared" si="15"/>
        <v>6.074829931972789</v>
      </c>
      <c r="DA54" s="192"/>
      <c r="DB54" s="216"/>
      <c r="DC54" s="192"/>
      <c r="DD54" s="216"/>
      <c r="DE54" s="192"/>
      <c r="DF54" s="192"/>
      <c r="DG54" s="192"/>
      <c r="DH54" s="216"/>
      <c r="DI54" s="216"/>
      <c r="DJ54" s="192"/>
      <c r="DK54" s="3"/>
    </row>
    <row r="55" spans="1:115" ht="15.75">
      <c r="A55" s="2">
        <v>50</v>
      </c>
      <c r="B55" s="19" t="s">
        <v>938</v>
      </c>
      <c r="C55" s="39" t="s">
        <v>256</v>
      </c>
      <c r="D55" s="29">
        <v>33601</v>
      </c>
      <c r="E55" s="2" t="s">
        <v>38</v>
      </c>
      <c r="F55" s="19" t="s">
        <v>72</v>
      </c>
      <c r="G55" s="339" t="s">
        <v>67</v>
      </c>
      <c r="H55" s="339"/>
      <c r="I55" s="136">
        <v>5</v>
      </c>
      <c r="J55" s="136"/>
      <c r="K55" s="136">
        <v>6</v>
      </c>
      <c r="L55" s="136"/>
      <c r="M55" s="136">
        <v>5</v>
      </c>
      <c r="N55" s="136"/>
      <c r="O55" s="136">
        <v>5</v>
      </c>
      <c r="P55" s="136"/>
      <c r="Q55" s="136">
        <v>7</v>
      </c>
      <c r="R55" s="136"/>
      <c r="S55" s="136">
        <f t="shared" si="16"/>
        <v>147</v>
      </c>
      <c r="T55" s="171">
        <f t="shared" si="17"/>
        <v>5.653846153846154</v>
      </c>
      <c r="U55" s="136">
        <v>5</v>
      </c>
      <c r="V55" s="136"/>
      <c r="W55" s="136">
        <v>5</v>
      </c>
      <c r="X55" s="136"/>
      <c r="Y55" s="136">
        <v>6</v>
      </c>
      <c r="Z55" s="136"/>
      <c r="AA55" s="136">
        <v>5</v>
      </c>
      <c r="AB55" s="136"/>
      <c r="AC55" s="136">
        <v>8</v>
      </c>
      <c r="AD55" s="136"/>
      <c r="AE55" s="136">
        <v>5</v>
      </c>
      <c r="AF55" s="136"/>
      <c r="AG55" s="136">
        <v>6</v>
      </c>
      <c r="AH55" s="136"/>
      <c r="AI55" s="136">
        <f t="shared" si="18"/>
        <v>140</v>
      </c>
      <c r="AJ55" s="171">
        <f t="shared" si="19"/>
        <v>5.6</v>
      </c>
      <c r="AK55" s="171">
        <f t="shared" si="20"/>
        <v>5.627450980392157</v>
      </c>
      <c r="AL55" s="192" t="s">
        <v>1297</v>
      </c>
      <c r="AM55" s="192" t="s">
        <v>1298</v>
      </c>
      <c r="AN55" s="212">
        <v>5</v>
      </c>
      <c r="AO55" s="212"/>
      <c r="AP55" s="212">
        <v>7</v>
      </c>
      <c r="AQ55" s="212"/>
      <c r="AR55" s="212">
        <v>5</v>
      </c>
      <c r="AS55" s="212">
        <v>4</v>
      </c>
      <c r="AT55" s="212">
        <v>6</v>
      </c>
      <c r="AU55" s="212"/>
      <c r="AV55" s="212">
        <v>5</v>
      </c>
      <c r="AW55" s="212"/>
      <c r="AX55" s="212">
        <v>7</v>
      </c>
      <c r="AY55" s="212"/>
      <c r="AZ55" s="212">
        <v>6</v>
      </c>
      <c r="BA55" s="212"/>
      <c r="BB55" s="212">
        <v>5</v>
      </c>
      <c r="BC55" s="212"/>
      <c r="BD55" s="212">
        <f t="shared" si="21"/>
        <v>159</v>
      </c>
      <c r="BE55" s="238">
        <f t="shared" si="22"/>
        <v>5.678571428571429</v>
      </c>
      <c r="BF55" s="212">
        <v>5</v>
      </c>
      <c r="BG55" s="212"/>
      <c r="BH55" s="212">
        <v>6</v>
      </c>
      <c r="BI55" s="212"/>
      <c r="BJ55" s="212">
        <v>5</v>
      </c>
      <c r="BK55" s="212">
        <v>4</v>
      </c>
      <c r="BL55" s="212">
        <v>5</v>
      </c>
      <c r="BM55" s="212"/>
      <c r="BN55" s="212">
        <v>5</v>
      </c>
      <c r="BO55" s="212"/>
      <c r="BP55" s="212">
        <f t="shared" si="23"/>
        <v>114</v>
      </c>
      <c r="BQ55" s="238">
        <f t="shared" si="24"/>
        <v>5.181818181818182</v>
      </c>
      <c r="BR55" s="238">
        <f t="shared" si="25"/>
        <v>5.46</v>
      </c>
      <c r="BS55" s="192" t="s">
        <v>1297</v>
      </c>
      <c r="BT55" s="192" t="s">
        <v>1298</v>
      </c>
      <c r="BU55" s="212">
        <v>5</v>
      </c>
      <c r="BV55" s="212"/>
      <c r="BW55" s="212">
        <v>6</v>
      </c>
      <c r="BX55" s="212"/>
      <c r="BY55" s="212">
        <v>5</v>
      </c>
      <c r="BZ55" s="212"/>
      <c r="CA55" s="212">
        <v>5</v>
      </c>
      <c r="CB55" s="212"/>
      <c r="CC55" s="212">
        <v>5</v>
      </c>
      <c r="CD55" s="212"/>
      <c r="CE55" s="212">
        <f t="shared" si="26"/>
        <v>108</v>
      </c>
      <c r="CF55" s="192">
        <f t="shared" si="27"/>
        <v>5.142857142857143</v>
      </c>
      <c r="CG55" s="212">
        <v>6</v>
      </c>
      <c r="CH55" s="212">
        <v>4</v>
      </c>
      <c r="CI55" s="212">
        <v>5</v>
      </c>
      <c r="CJ55" s="212"/>
      <c r="CK55" s="212">
        <v>6</v>
      </c>
      <c r="CL55" s="212">
        <v>4</v>
      </c>
      <c r="CM55" s="212">
        <v>6</v>
      </c>
      <c r="CN55" s="212"/>
      <c r="CO55" s="212">
        <v>7</v>
      </c>
      <c r="CP55" s="212"/>
      <c r="CQ55" s="212">
        <v>6</v>
      </c>
      <c r="CR55" s="212"/>
      <c r="CS55" s="212">
        <v>5</v>
      </c>
      <c r="CT55" s="212"/>
      <c r="CU55" s="212"/>
      <c r="CV55" s="212"/>
      <c r="CW55" s="212">
        <f t="shared" si="12"/>
        <v>149</v>
      </c>
      <c r="CX55" s="238">
        <f t="shared" si="13"/>
        <v>5.96</v>
      </c>
      <c r="CY55" s="238">
        <f t="shared" si="14"/>
        <v>5.586956521739131</v>
      </c>
      <c r="CZ55" s="238">
        <f t="shared" si="15"/>
        <v>5.557823129251701</v>
      </c>
      <c r="DA55" s="192"/>
      <c r="DB55" s="216"/>
      <c r="DC55" s="192"/>
      <c r="DD55" s="216"/>
      <c r="DE55" s="192"/>
      <c r="DF55" s="192"/>
      <c r="DG55" s="192"/>
      <c r="DH55" s="216"/>
      <c r="DI55" s="216"/>
      <c r="DJ55" s="192"/>
      <c r="DK55" s="3"/>
    </row>
    <row r="56" spans="1:115" ht="15.75">
      <c r="A56" s="2">
        <v>51</v>
      </c>
      <c r="B56" s="19" t="s">
        <v>660</v>
      </c>
      <c r="C56" s="39" t="s">
        <v>643</v>
      </c>
      <c r="D56" s="29" t="s">
        <v>1353</v>
      </c>
      <c r="E56" s="2" t="s">
        <v>529</v>
      </c>
      <c r="F56" s="19" t="s">
        <v>72</v>
      </c>
      <c r="G56" s="339" t="s">
        <v>67</v>
      </c>
      <c r="H56" s="339"/>
      <c r="I56" s="136">
        <v>5</v>
      </c>
      <c r="J56" s="136"/>
      <c r="K56" s="136">
        <v>5</v>
      </c>
      <c r="L56" s="136"/>
      <c r="M56" s="136">
        <v>5</v>
      </c>
      <c r="N56" s="136" t="s">
        <v>1289</v>
      </c>
      <c r="O56" s="136">
        <v>5</v>
      </c>
      <c r="P56" s="136">
        <v>4</v>
      </c>
      <c r="Q56" s="136">
        <v>6</v>
      </c>
      <c r="R56" s="136"/>
      <c r="S56" s="136">
        <f t="shared" si="16"/>
        <v>135</v>
      </c>
      <c r="T56" s="171">
        <f t="shared" si="17"/>
        <v>5.1923076923076925</v>
      </c>
      <c r="U56" s="136">
        <v>7</v>
      </c>
      <c r="V56" s="136"/>
      <c r="W56" s="136">
        <v>6</v>
      </c>
      <c r="X56" s="136" t="s">
        <v>1292</v>
      </c>
      <c r="Y56" s="136">
        <v>6</v>
      </c>
      <c r="Z56" s="136"/>
      <c r="AA56" s="136">
        <v>6</v>
      </c>
      <c r="AB56" s="136"/>
      <c r="AC56" s="136">
        <v>8</v>
      </c>
      <c r="AD56" s="136"/>
      <c r="AE56" s="136">
        <v>5</v>
      </c>
      <c r="AF56" s="136"/>
      <c r="AG56" s="136">
        <v>6</v>
      </c>
      <c r="AH56" s="136"/>
      <c r="AI56" s="136">
        <f t="shared" si="18"/>
        <v>154</v>
      </c>
      <c r="AJ56" s="171">
        <f t="shared" si="19"/>
        <v>6.16</v>
      </c>
      <c r="AK56" s="171">
        <f t="shared" si="20"/>
        <v>5.666666666666667</v>
      </c>
      <c r="AL56" s="192" t="s">
        <v>1297</v>
      </c>
      <c r="AM56" s="192" t="s">
        <v>1298</v>
      </c>
      <c r="AN56" s="212">
        <v>7</v>
      </c>
      <c r="AO56" s="212"/>
      <c r="AP56" s="212">
        <v>7</v>
      </c>
      <c r="AQ56" s="212"/>
      <c r="AR56" s="212">
        <v>5</v>
      </c>
      <c r="AS56" s="212"/>
      <c r="AT56" s="212">
        <v>6</v>
      </c>
      <c r="AU56" s="212"/>
      <c r="AV56" s="212">
        <v>6</v>
      </c>
      <c r="AW56" s="212"/>
      <c r="AX56" s="212">
        <v>7</v>
      </c>
      <c r="AY56" s="212"/>
      <c r="AZ56" s="212">
        <v>6</v>
      </c>
      <c r="BA56" s="212"/>
      <c r="BB56" s="212">
        <v>7</v>
      </c>
      <c r="BC56" s="212"/>
      <c r="BD56" s="212">
        <f t="shared" si="21"/>
        <v>180</v>
      </c>
      <c r="BE56" s="238">
        <f t="shared" si="22"/>
        <v>6.428571428571429</v>
      </c>
      <c r="BF56" s="212">
        <v>7</v>
      </c>
      <c r="BG56" s="212"/>
      <c r="BH56" s="212">
        <v>7</v>
      </c>
      <c r="BI56" s="212"/>
      <c r="BJ56" s="212">
        <v>5</v>
      </c>
      <c r="BK56" s="212"/>
      <c r="BL56" s="212">
        <v>8</v>
      </c>
      <c r="BM56" s="212"/>
      <c r="BN56" s="212">
        <v>5</v>
      </c>
      <c r="BO56" s="212"/>
      <c r="BP56" s="212">
        <f t="shared" si="23"/>
        <v>142</v>
      </c>
      <c r="BQ56" s="238">
        <f t="shared" si="24"/>
        <v>6.454545454545454</v>
      </c>
      <c r="BR56" s="238">
        <f t="shared" si="25"/>
        <v>6.44</v>
      </c>
      <c r="BS56" s="192" t="s">
        <v>1299</v>
      </c>
      <c r="BT56" s="192" t="s">
        <v>1298</v>
      </c>
      <c r="BU56" s="212">
        <v>5</v>
      </c>
      <c r="BV56" s="212"/>
      <c r="BW56" s="212">
        <v>6</v>
      </c>
      <c r="BX56" s="212"/>
      <c r="BY56" s="212">
        <v>6</v>
      </c>
      <c r="BZ56" s="212"/>
      <c r="CA56" s="212">
        <v>6</v>
      </c>
      <c r="CB56" s="212"/>
      <c r="CC56" s="212">
        <v>6</v>
      </c>
      <c r="CD56" s="212"/>
      <c r="CE56" s="212">
        <f t="shared" si="26"/>
        <v>120</v>
      </c>
      <c r="CF56" s="192">
        <f t="shared" si="27"/>
        <v>5.714285714285714</v>
      </c>
      <c r="CG56" s="212">
        <v>5</v>
      </c>
      <c r="CH56" s="212"/>
      <c r="CI56" s="212">
        <v>5</v>
      </c>
      <c r="CJ56" s="212"/>
      <c r="CK56" s="212">
        <v>7</v>
      </c>
      <c r="CL56" s="212"/>
      <c r="CM56" s="212">
        <v>8</v>
      </c>
      <c r="CN56" s="212"/>
      <c r="CO56" s="212">
        <v>7</v>
      </c>
      <c r="CP56" s="212"/>
      <c r="CQ56" s="212">
        <v>7</v>
      </c>
      <c r="CR56" s="212"/>
      <c r="CS56" s="212">
        <v>9</v>
      </c>
      <c r="CT56" s="212"/>
      <c r="CU56" s="212"/>
      <c r="CV56" s="212"/>
      <c r="CW56" s="212">
        <f t="shared" si="12"/>
        <v>168</v>
      </c>
      <c r="CX56" s="238">
        <f t="shared" si="13"/>
        <v>6.72</v>
      </c>
      <c r="CY56" s="238">
        <f t="shared" si="14"/>
        <v>6.260869565217392</v>
      </c>
      <c r="CZ56" s="238">
        <f t="shared" si="15"/>
        <v>6.115646258503402</v>
      </c>
      <c r="DA56" s="192"/>
      <c r="DB56" s="216"/>
      <c r="DC56" s="192"/>
      <c r="DD56" s="216"/>
      <c r="DE56" s="192"/>
      <c r="DF56" s="192"/>
      <c r="DG56" s="192"/>
      <c r="DH56" s="216"/>
      <c r="DI56" s="216"/>
      <c r="DJ56" s="192"/>
      <c r="DK56" s="3"/>
    </row>
    <row r="57" spans="1:115" ht="15.75">
      <c r="A57" s="2">
        <v>52</v>
      </c>
      <c r="B57" s="154" t="s">
        <v>939</v>
      </c>
      <c r="C57" s="155" t="s">
        <v>52</v>
      </c>
      <c r="D57" s="156">
        <v>33423</v>
      </c>
      <c r="E57" s="153" t="s">
        <v>38</v>
      </c>
      <c r="F57" s="154" t="s">
        <v>72</v>
      </c>
      <c r="G57" s="340" t="s">
        <v>67</v>
      </c>
      <c r="H57" s="340"/>
      <c r="I57" s="136">
        <v>5</v>
      </c>
      <c r="J57" s="136">
        <v>2</v>
      </c>
      <c r="K57" s="136">
        <v>6</v>
      </c>
      <c r="L57" s="136">
        <v>4</v>
      </c>
      <c r="M57" s="136">
        <v>5</v>
      </c>
      <c r="N57" s="136"/>
      <c r="O57" s="136">
        <v>5</v>
      </c>
      <c r="P57" s="136"/>
      <c r="Q57" s="136">
        <v>7</v>
      </c>
      <c r="R57" s="136"/>
      <c r="S57" s="136">
        <f t="shared" si="16"/>
        <v>147</v>
      </c>
      <c r="T57" s="171">
        <f t="shared" si="17"/>
        <v>5.653846153846154</v>
      </c>
      <c r="U57" s="136">
        <v>7</v>
      </c>
      <c r="V57" s="136"/>
      <c r="W57" s="136">
        <v>5</v>
      </c>
      <c r="X57" s="136"/>
      <c r="Y57" s="136">
        <v>5</v>
      </c>
      <c r="Z57" s="136"/>
      <c r="AA57" s="136">
        <v>5</v>
      </c>
      <c r="AB57" s="136"/>
      <c r="AC57" s="136">
        <v>8</v>
      </c>
      <c r="AD57" s="136"/>
      <c r="AE57" s="136">
        <v>5</v>
      </c>
      <c r="AF57" s="136">
        <v>4</v>
      </c>
      <c r="AG57" s="136">
        <v>6</v>
      </c>
      <c r="AH57" s="136"/>
      <c r="AI57" s="136">
        <f t="shared" si="18"/>
        <v>143</v>
      </c>
      <c r="AJ57" s="171">
        <f t="shared" si="19"/>
        <v>5.72</v>
      </c>
      <c r="AK57" s="171">
        <f t="shared" si="20"/>
        <v>5.686274509803922</v>
      </c>
      <c r="AL57" s="192" t="s">
        <v>1297</v>
      </c>
      <c r="AM57" s="192" t="s">
        <v>1298</v>
      </c>
      <c r="AN57" s="212">
        <v>6</v>
      </c>
      <c r="AO57" s="212"/>
      <c r="AP57" s="212">
        <v>7</v>
      </c>
      <c r="AQ57" s="212"/>
      <c r="AR57" s="212">
        <v>5</v>
      </c>
      <c r="AS57" s="212">
        <v>4</v>
      </c>
      <c r="AT57" s="212">
        <v>6</v>
      </c>
      <c r="AU57" s="212"/>
      <c r="AV57" s="212">
        <v>6</v>
      </c>
      <c r="AW57" s="212"/>
      <c r="AX57" s="212">
        <v>6</v>
      </c>
      <c r="AY57" s="212"/>
      <c r="AZ57" s="212">
        <v>6</v>
      </c>
      <c r="BA57" s="212"/>
      <c r="BB57" s="212">
        <v>6</v>
      </c>
      <c r="BC57" s="212"/>
      <c r="BD57" s="212">
        <f t="shared" si="21"/>
        <v>168</v>
      </c>
      <c r="BE57" s="238">
        <f t="shared" si="22"/>
        <v>6</v>
      </c>
      <c r="BF57" s="212">
        <v>7</v>
      </c>
      <c r="BG57" s="212"/>
      <c r="BH57" s="212">
        <v>5</v>
      </c>
      <c r="BI57" s="212"/>
      <c r="BJ57" s="212">
        <v>5</v>
      </c>
      <c r="BK57" s="212">
        <v>4</v>
      </c>
      <c r="BL57" s="212">
        <v>7</v>
      </c>
      <c r="BM57" s="212">
        <v>4</v>
      </c>
      <c r="BN57" s="212">
        <v>6</v>
      </c>
      <c r="BO57" s="212"/>
      <c r="BP57" s="212">
        <f t="shared" si="23"/>
        <v>133</v>
      </c>
      <c r="BQ57" s="238">
        <f t="shared" si="24"/>
        <v>6.045454545454546</v>
      </c>
      <c r="BR57" s="238">
        <f t="shared" si="25"/>
        <v>6.02</v>
      </c>
      <c r="BS57" s="192" t="s">
        <v>1297</v>
      </c>
      <c r="BT57" s="192" t="s">
        <v>1298</v>
      </c>
      <c r="BU57" s="212">
        <v>5</v>
      </c>
      <c r="BV57" s="212"/>
      <c r="BW57" s="212">
        <v>7</v>
      </c>
      <c r="BX57" s="212"/>
      <c r="BY57" s="212">
        <v>5</v>
      </c>
      <c r="BZ57" s="212"/>
      <c r="CA57" s="212">
        <v>6</v>
      </c>
      <c r="CB57" s="212"/>
      <c r="CC57" s="212">
        <v>6</v>
      </c>
      <c r="CD57" s="212"/>
      <c r="CE57" s="212">
        <f t="shared" si="26"/>
        <v>118</v>
      </c>
      <c r="CF57" s="192">
        <f t="shared" si="27"/>
        <v>5.619047619047619</v>
      </c>
      <c r="CG57" s="212">
        <v>5</v>
      </c>
      <c r="CH57" s="212"/>
      <c r="CI57" s="212">
        <v>8</v>
      </c>
      <c r="CJ57" s="212"/>
      <c r="CK57" s="212">
        <v>6</v>
      </c>
      <c r="CL57" s="212"/>
      <c r="CM57" s="212">
        <v>7</v>
      </c>
      <c r="CN57" s="212"/>
      <c r="CO57" s="212">
        <v>7</v>
      </c>
      <c r="CP57" s="212"/>
      <c r="CQ57" s="212">
        <v>7</v>
      </c>
      <c r="CR57" s="212"/>
      <c r="CS57" s="212">
        <v>6</v>
      </c>
      <c r="CT57" s="212"/>
      <c r="CU57" s="212"/>
      <c r="CV57" s="212"/>
      <c r="CW57" s="212">
        <f t="shared" si="12"/>
        <v>165</v>
      </c>
      <c r="CX57" s="238">
        <f t="shared" si="13"/>
        <v>6.6</v>
      </c>
      <c r="CY57" s="238">
        <f t="shared" si="14"/>
        <v>6.1521739130434785</v>
      </c>
      <c r="CZ57" s="238">
        <f t="shared" si="15"/>
        <v>5.945578231292517</v>
      </c>
      <c r="DA57" s="192"/>
      <c r="DB57" s="216"/>
      <c r="DC57" s="192"/>
      <c r="DD57" s="216"/>
      <c r="DE57" s="192"/>
      <c r="DF57" s="192"/>
      <c r="DG57" s="192"/>
      <c r="DH57" s="216"/>
      <c r="DI57" s="216"/>
      <c r="DJ57" s="192"/>
      <c r="DK57" s="3"/>
    </row>
    <row r="58" spans="1:115" ht="15.75">
      <c r="A58" s="2">
        <v>53</v>
      </c>
      <c r="B58" s="154" t="s">
        <v>940</v>
      </c>
      <c r="C58" s="155" t="s">
        <v>52</v>
      </c>
      <c r="D58" s="156">
        <v>33835</v>
      </c>
      <c r="E58" s="25" t="s">
        <v>38</v>
      </c>
      <c r="F58" s="6" t="s">
        <v>378</v>
      </c>
      <c r="G58" s="341" t="s">
        <v>67</v>
      </c>
      <c r="H58" s="500"/>
      <c r="I58" s="136">
        <v>6</v>
      </c>
      <c r="J58" s="136"/>
      <c r="K58" s="136">
        <v>6</v>
      </c>
      <c r="L58" s="136">
        <v>4</v>
      </c>
      <c r="M58" s="136">
        <v>8</v>
      </c>
      <c r="N58" s="136"/>
      <c r="O58" s="136">
        <v>6</v>
      </c>
      <c r="P58" s="136"/>
      <c r="Q58" s="136">
        <v>8</v>
      </c>
      <c r="R58" s="136"/>
      <c r="S58" s="136">
        <f t="shared" si="16"/>
        <v>176</v>
      </c>
      <c r="T58" s="171">
        <f t="shared" si="17"/>
        <v>6.769230769230769</v>
      </c>
      <c r="U58" s="136">
        <v>6</v>
      </c>
      <c r="V58" s="136"/>
      <c r="W58" s="136">
        <v>5</v>
      </c>
      <c r="X58" s="136"/>
      <c r="Y58" s="136">
        <v>5</v>
      </c>
      <c r="Z58" s="136"/>
      <c r="AA58" s="136">
        <v>5</v>
      </c>
      <c r="AB58" s="136">
        <v>4</v>
      </c>
      <c r="AC58" s="136">
        <v>7</v>
      </c>
      <c r="AD58" s="136"/>
      <c r="AE58" s="136">
        <v>5</v>
      </c>
      <c r="AF58" s="136">
        <v>3</v>
      </c>
      <c r="AG58" s="136">
        <v>6</v>
      </c>
      <c r="AH58" s="136"/>
      <c r="AI58" s="136">
        <f t="shared" si="18"/>
        <v>137</v>
      </c>
      <c r="AJ58" s="171">
        <f t="shared" si="19"/>
        <v>5.48</v>
      </c>
      <c r="AK58" s="171">
        <f t="shared" si="20"/>
        <v>6.137254901960785</v>
      </c>
      <c r="AL58" s="192" t="s">
        <v>1299</v>
      </c>
      <c r="AM58" s="192" t="s">
        <v>1298</v>
      </c>
      <c r="AN58" s="212">
        <v>6</v>
      </c>
      <c r="AO58" s="212"/>
      <c r="AP58" s="212">
        <v>6</v>
      </c>
      <c r="AQ58" s="212"/>
      <c r="AR58" s="212">
        <v>6</v>
      </c>
      <c r="AS58" s="212" t="s">
        <v>1289</v>
      </c>
      <c r="AT58" s="212">
        <v>6</v>
      </c>
      <c r="AU58" s="212"/>
      <c r="AV58" s="212">
        <v>6</v>
      </c>
      <c r="AW58" s="212"/>
      <c r="AX58" s="212">
        <v>6</v>
      </c>
      <c r="AY58" s="212"/>
      <c r="AZ58" s="212">
        <v>6</v>
      </c>
      <c r="BA58" s="212"/>
      <c r="BB58" s="212">
        <v>6</v>
      </c>
      <c r="BC58" s="212"/>
      <c r="BD58" s="212">
        <f t="shared" si="21"/>
        <v>168</v>
      </c>
      <c r="BE58" s="238">
        <f t="shared" si="22"/>
        <v>6</v>
      </c>
      <c r="BF58" s="212">
        <v>5</v>
      </c>
      <c r="BG58" s="212"/>
      <c r="BH58" s="212">
        <v>6</v>
      </c>
      <c r="BI58" s="212"/>
      <c r="BJ58" s="212">
        <v>5</v>
      </c>
      <c r="BK58" s="212"/>
      <c r="BL58" s="212">
        <v>5</v>
      </c>
      <c r="BM58" s="212"/>
      <c r="BN58" s="212">
        <v>6</v>
      </c>
      <c r="BO58" s="212"/>
      <c r="BP58" s="212">
        <f t="shared" si="23"/>
        <v>119</v>
      </c>
      <c r="BQ58" s="238">
        <f t="shared" si="24"/>
        <v>5.409090909090909</v>
      </c>
      <c r="BR58" s="238">
        <f t="shared" si="25"/>
        <v>5.74</v>
      </c>
      <c r="BS58" s="192" t="s">
        <v>1297</v>
      </c>
      <c r="BT58" s="192" t="s">
        <v>1298</v>
      </c>
      <c r="BU58" s="212">
        <v>5</v>
      </c>
      <c r="BV58" s="212"/>
      <c r="BW58" s="212">
        <v>7</v>
      </c>
      <c r="BX58" s="212"/>
      <c r="BY58" s="212">
        <v>5</v>
      </c>
      <c r="BZ58" s="212"/>
      <c r="CA58" s="212">
        <v>6</v>
      </c>
      <c r="CB58" s="212"/>
      <c r="CC58" s="212">
        <v>7</v>
      </c>
      <c r="CD58" s="212"/>
      <c r="CE58" s="212">
        <f t="shared" si="26"/>
        <v>122</v>
      </c>
      <c r="CF58" s="192">
        <f t="shared" si="27"/>
        <v>5.809523809523809</v>
      </c>
      <c r="CG58" s="212">
        <v>5</v>
      </c>
      <c r="CH58" s="212"/>
      <c r="CI58" s="212">
        <v>7</v>
      </c>
      <c r="CJ58" s="212">
        <v>4</v>
      </c>
      <c r="CK58" s="212">
        <v>6</v>
      </c>
      <c r="CL58" s="212"/>
      <c r="CM58" s="212">
        <v>6</v>
      </c>
      <c r="CN58" s="212"/>
      <c r="CO58" s="212">
        <v>6</v>
      </c>
      <c r="CP58" s="212"/>
      <c r="CQ58" s="212">
        <v>7</v>
      </c>
      <c r="CR58" s="212"/>
      <c r="CS58" s="212">
        <v>5</v>
      </c>
      <c r="CT58" s="212"/>
      <c r="CU58" s="212"/>
      <c r="CV58" s="212"/>
      <c r="CW58" s="212">
        <f t="shared" si="12"/>
        <v>153</v>
      </c>
      <c r="CX58" s="238">
        <f t="shared" si="13"/>
        <v>6.12</v>
      </c>
      <c r="CY58" s="238">
        <f t="shared" si="14"/>
        <v>5.978260869565218</v>
      </c>
      <c r="CZ58" s="238">
        <f t="shared" si="15"/>
        <v>5.9523809523809526</v>
      </c>
      <c r="DA58" s="192"/>
      <c r="DB58" s="216"/>
      <c r="DC58" s="192"/>
      <c r="DD58" s="216"/>
      <c r="DE58" s="192"/>
      <c r="DF58" s="192"/>
      <c r="DG58" s="192"/>
      <c r="DH58" s="216"/>
      <c r="DI58" s="216"/>
      <c r="DJ58" s="192"/>
      <c r="DK58" s="3"/>
    </row>
    <row r="59" spans="1:115" ht="15.75">
      <c r="A59" s="2">
        <v>54</v>
      </c>
      <c r="B59" s="3" t="s">
        <v>550</v>
      </c>
      <c r="C59" s="3" t="s">
        <v>508</v>
      </c>
      <c r="D59" s="29">
        <v>33613</v>
      </c>
      <c r="E59" s="342" t="s">
        <v>529</v>
      </c>
      <c r="F59" s="19" t="s">
        <v>73</v>
      </c>
      <c r="G59" s="339" t="s">
        <v>67</v>
      </c>
      <c r="H59" s="339"/>
      <c r="I59" s="136">
        <v>6</v>
      </c>
      <c r="J59" s="136"/>
      <c r="K59" s="136">
        <v>6</v>
      </c>
      <c r="L59" s="136"/>
      <c r="M59" s="136">
        <v>8</v>
      </c>
      <c r="N59" s="136"/>
      <c r="O59" s="136">
        <v>7</v>
      </c>
      <c r="P59" s="136"/>
      <c r="Q59" s="136">
        <v>7</v>
      </c>
      <c r="R59" s="136"/>
      <c r="S59" s="136">
        <f t="shared" si="16"/>
        <v>175</v>
      </c>
      <c r="T59" s="171">
        <f t="shared" si="17"/>
        <v>6.730769230769231</v>
      </c>
      <c r="U59" s="136">
        <v>6</v>
      </c>
      <c r="V59" s="136"/>
      <c r="W59" s="136">
        <v>6</v>
      </c>
      <c r="X59" s="136"/>
      <c r="Y59" s="136">
        <v>6</v>
      </c>
      <c r="Z59" s="136"/>
      <c r="AA59" s="136">
        <v>6</v>
      </c>
      <c r="AB59" s="136"/>
      <c r="AC59" s="136">
        <v>7</v>
      </c>
      <c r="AD59" s="136"/>
      <c r="AE59" s="136">
        <v>7</v>
      </c>
      <c r="AF59" s="136"/>
      <c r="AG59" s="136">
        <v>6</v>
      </c>
      <c r="AH59" s="136"/>
      <c r="AI59" s="136">
        <f t="shared" si="18"/>
        <v>158</v>
      </c>
      <c r="AJ59" s="171">
        <f t="shared" si="19"/>
        <v>6.32</v>
      </c>
      <c r="AK59" s="171">
        <f t="shared" si="20"/>
        <v>6.529411764705882</v>
      </c>
      <c r="AL59" s="192" t="s">
        <v>1299</v>
      </c>
      <c r="AM59" s="192" t="s">
        <v>1298</v>
      </c>
      <c r="AN59" s="212">
        <v>7</v>
      </c>
      <c r="AO59" s="212"/>
      <c r="AP59" s="212">
        <v>8</v>
      </c>
      <c r="AQ59" s="212"/>
      <c r="AR59" s="212">
        <v>5</v>
      </c>
      <c r="AS59" s="212"/>
      <c r="AT59" s="212">
        <v>6</v>
      </c>
      <c r="AU59" s="212"/>
      <c r="AV59" s="212">
        <v>8</v>
      </c>
      <c r="AW59" s="212"/>
      <c r="AX59" s="212">
        <v>7</v>
      </c>
      <c r="AY59" s="212"/>
      <c r="AZ59" s="212">
        <v>6</v>
      </c>
      <c r="BA59" s="212"/>
      <c r="BB59" s="212">
        <v>9</v>
      </c>
      <c r="BC59" s="212"/>
      <c r="BD59" s="212">
        <f t="shared" si="21"/>
        <v>197</v>
      </c>
      <c r="BE59" s="238">
        <f t="shared" si="22"/>
        <v>7.035714285714286</v>
      </c>
      <c r="BF59" s="212">
        <v>7</v>
      </c>
      <c r="BG59" s="212"/>
      <c r="BH59" s="212">
        <v>6</v>
      </c>
      <c r="BI59" s="212"/>
      <c r="BJ59" s="212">
        <v>6</v>
      </c>
      <c r="BK59" s="212"/>
      <c r="BL59" s="212">
        <v>8</v>
      </c>
      <c r="BM59" s="212"/>
      <c r="BN59" s="212">
        <v>7</v>
      </c>
      <c r="BO59" s="212"/>
      <c r="BP59" s="212">
        <f t="shared" si="23"/>
        <v>152</v>
      </c>
      <c r="BQ59" s="238">
        <f t="shared" si="24"/>
        <v>6.909090909090909</v>
      </c>
      <c r="BR59" s="238">
        <f t="shared" si="25"/>
        <v>6.98</v>
      </c>
      <c r="BS59" s="192" t="s">
        <v>1299</v>
      </c>
      <c r="BT59" s="192" t="s">
        <v>1298</v>
      </c>
      <c r="BU59" s="212">
        <v>7</v>
      </c>
      <c r="BV59" s="212"/>
      <c r="BW59" s="212">
        <v>8</v>
      </c>
      <c r="BX59" s="212"/>
      <c r="BY59" s="212">
        <v>7</v>
      </c>
      <c r="BZ59" s="212"/>
      <c r="CA59" s="212">
        <v>8</v>
      </c>
      <c r="CB59" s="212"/>
      <c r="CC59" s="212">
        <v>9</v>
      </c>
      <c r="CD59" s="212"/>
      <c r="CE59" s="212">
        <f t="shared" si="26"/>
        <v>161</v>
      </c>
      <c r="CF59" s="192">
        <f t="shared" si="27"/>
        <v>7.666666666666667</v>
      </c>
      <c r="CG59" s="212">
        <v>9</v>
      </c>
      <c r="CH59" s="212"/>
      <c r="CI59" s="212">
        <v>9</v>
      </c>
      <c r="CJ59" s="212"/>
      <c r="CK59" s="212">
        <v>8</v>
      </c>
      <c r="CL59" s="212"/>
      <c r="CM59" s="212">
        <v>8</v>
      </c>
      <c r="CN59" s="212"/>
      <c r="CO59" s="212">
        <v>9</v>
      </c>
      <c r="CP59" s="212"/>
      <c r="CQ59" s="212">
        <v>9</v>
      </c>
      <c r="CR59" s="212"/>
      <c r="CS59" s="212">
        <v>9</v>
      </c>
      <c r="CT59" s="212"/>
      <c r="CU59" s="212"/>
      <c r="CV59" s="212"/>
      <c r="CW59" s="212">
        <f t="shared" si="12"/>
        <v>216</v>
      </c>
      <c r="CX59" s="238">
        <f t="shared" si="13"/>
        <v>8.64</v>
      </c>
      <c r="CY59" s="238">
        <f t="shared" si="14"/>
        <v>8.195652173913043</v>
      </c>
      <c r="CZ59" s="238">
        <f t="shared" si="15"/>
        <v>7.204081632653061</v>
      </c>
      <c r="DA59" s="192"/>
      <c r="DB59" s="249"/>
      <c r="DC59" s="192"/>
      <c r="DD59" s="249"/>
      <c r="DE59" s="192"/>
      <c r="DF59" s="192"/>
      <c r="DG59" s="192"/>
      <c r="DH59" s="249"/>
      <c r="DI59" s="249"/>
      <c r="DJ59" s="192"/>
      <c r="DK59" s="3"/>
    </row>
    <row r="60" spans="1:115" ht="15.75">
      <c r="A60" s="2">
        <v>55</v>
      </c>
      <c r="B60" s="3" t="s">
        <v>609</v>
      </c>
      <c r="C60" s="3" t="s">
        <v>52</v>
      </c>
      <c r="D60" s="29">
        <v>33967</v>
      </c>
      <c r="E60" s="26" t="s">
        <v>38</v>
      </c>
      <c r="F60" s="52" t="s">
        <v>73</v>
      </c>
      <c r="G60" s="50" t="s">
        <v>67</v>
      </c>
      <c r="I60" s="136">
        <v>5</v>
      </c>
      <c r="J60" s="136">
        <v>4</v>
      </c>
      <c r="K60" s="136">
        <v>5</v>
      </c>
      <c r="L60" s="136">
        <v>4</v>
      </c>
      <c r="M60" s="136">
        <v>5</v>
      </c>
      <c r="N60" s="136" t="s">
        <v>1292</v>
      </c>
      <c r="O60" s="136">
        <v>5</v>
      </c>
      <c r="P60" s="136"/>
      <c r="Q60" s="136">
        <v>6</v>
      </c>
      <c r="R60" s="136"/>
      <c r="S60" s="136">
        <f t="shared" si="16"/>
        <v>135</v>
      </c>
      <c r="T60" s="171">
        <f t="shared" si="17"/>
        <v>5.1923076923076925</v>
      </c>
      <c r="U60" s="136">
        <v>6</v>
      </c>
      <c r="V60" s="136"/>
      <c r="W60" s="136">
        <v>5</v>
      </c>
      <c r="X60" s="136" t="s">
        <v>1291</v>
      </c>
      <c r="Y60" s="136">
        <v>7</v>
      </c>
      <c r="Z60" s="136" t="s">
        <v>1289</v>
      </c>
      <c r="AA60" s="136">
        <v>6</v>
      </c>
      <c r="AB60" s="136"/>
      <c r="AC60" s="136">
        <v>6</v>
      </c>
      <c r="AD60" s="136"/>
      <c r="AE60" s="136">
        <v>5</v>
      </c>
      <c r="AF60" s="136" t="s">
        <v>1320</v>
      </c>
      <c r="AG60" s="136">
        <v>6</v>
      </c>
      <c r="AH60" s="136"/>
      <c r="AI60" s="136">
        <f t="shared" si="18"/>
        <v>144</v>
      </c>
      <c r="AJ60" s="171">
        <f t="shared" si="19"/>
        <v>5.76</v>
      </c>
      <c r="AK60" s="171">
        <f t="shared" si="20"/>
        <v>5.470588235294118</v>
      </c>
      <c r="AL60" s="192" t="s">
        <v>1302</v>
      </c>
      <c r="AM60" s="192" t="s">
        <v>1303</v>
      </c>
      <c r="AN60" s="212">
        <v>5</v>
      </c>
      <c r="AO60" s="212"/>
      <c r="AP60" s="212">
        <v>7</v>
      </c>
      <c r="AQ60" s="212"/>
      <c r="AR60" s="212">
        <v>5</v>
      </c>
      <c r="AS60" s="212">
        <v>4</v>
      </c>
      <c r="AT60" s="212">
        <v>6</v>
      </c>
      <c r="AU60" s="212">
        <v>4</v>
      </c>
      <c r="AV60" s="212">
        <v>6</v>
      </c>
      <c r="AW60" s="212" t="s">
        <v>1292</v>
      </c>
      <c r="AX60" s="212">
        <v>6</v>
      </c>
      <c r="AY60" s="212"/>
      <c r="AZ60" s="212">
        <v>5</v>
      </c>
      <c r="BA60" s="212"/>
      <c r="BB60" s="212">
        <v>6</v>
      </c>
      <c r="BC60" s="212"/>
      <c r="BD60" s="212">
        <f t="shared" si="21"/>
        <v>160</v>
      </c>
      <c r="BE60" s="238">
        <f t="shared" si="22"/>
        <v>5.714285714285714</v>
      </c>
      <c r="BF60" s="218">
        <v>5</v>
      </c>
      <c r="BG60" s="218"/>
      <c r="BH60" s="212">
        <v>5</v>
      </c>
      <c r="BI60" s="218" t="s">
        <v>1291</v>
      </c>
      <c r="BJ60" s="218">
        <v>5</v>
      </c>
      <c r="BK60" s="218">
        <v>4</v>
      </c>
      <c r="BL60" s="218">
        <v>5</v>
      </c>
      <c r="BM60" s="218"/>
      <c r="BN60" s="218">
        <v>4</v>
      </c>
      <c r="BO60" s="216">
        <v>4</v>
      </c>
      <c r="BP60" s="212">
        <f t="shared" si="23"/>
        <v>105</v>
      </c>
      <c r="BQ60" s="238">
        <f t="shared" si="24"/>
        <v>4.7727272727272725</v>
      </c>
      <c r="BR60" s="238">
        <f t="shared" si="25"/>
        <v>5.3</v>
      </c>
      <c r="BS60" s="192" t="s">
        <v>1297</v>
      </c>
      <c r="BT60" s="192" t="s">
        <v>1298</v>
      </c>
      <c r="BU60" s="216">
        <v>6</v>
      </c>
      <c r="BV60" s="216"/>
      <c r="BW60" s="216">
        <v>5</v>
      </c>
      <c r="BX60" s="216"/>
      <c r="BY60" s="216">
        <v>5</v>
      </c>
      <c r="BZ60" s="216"/>
      <c r="CA60" s="216">
        <v>5</v>
      </c>
      <c r="CB60" s="216"/>
      <c r="CC60" s="216">
        <v>5</v>
      </c>
      <c r="CD60" s="216"/>
      <c r="CE60" s="212">
        <f t="shared" si="26"/>
        <v>111</v>
      </c>
      <c r="CF60" s="192">
        <f t="shared" si="27"/>
        <v>5.285714285714286</v>
      </c>
      <c r="CG60" s="212">
        <v>5</v>
      </c>
      <c r="CH60" s="216"/>
      <c r="CI60" s="216">
        <v>5</v>
      </c>
      <c r="CJ60" s="216">
        <v>4</v>
      </c>
      <c r="CK60" s="216">
        <v>6</v>
      </c>
      <c r="CL60" s="216"/>
      <c r="CM60" s="216">
        <v>7</v>
      </c>
      <c r="CN60" s="216"/>
      <c r="CO60" s="216">
        <v>6</v>
      </c>
      <c r="CP60" s="216"/>
      <c r="CQ60" s="216">
        <v>5</v>
      </c>
      <c r="CR60" s="216"/>
      <c r="CS60" s="216">
        <v>7</v>
      </c>
      <c r="CT60" s="216"/>
      <c r="CU60" s="216"/>
      <c r="CV60" s="216"/>
      <c r="CW60" s="212">
        <f t="shared" si="12"/>
        <v>144</v>
      </c>
      <c r="CX60" s="238">
        <f t="shared" si="13"/>
        <v>5.76</v>
      </c>
      <c r="CY60" s="238">
        <f t="shared" si="14"/>
        <v>5.543478260869565</v>
      </c>
      <c r="CZ60" s="238">
        <f t="shared" si="15"/>
        <v>5.4353741496598635</v>
      </c>
      <c r="DA60" s="236"/>
      <c r="DB60" s="216"/>
      <c r="DC60" s="236"/>
      <c r="DD60" s="216"/>
      <c r="DE60" s="236"/>
      <c r="DF60" s="236"/>
      <c r="DG60" s="236"/>
      <c r="DH60" s="216"/>
      <c r="DI60" s="216"/>
      <c r="DJ60" s="236"/>
      <c r="DK60" s="3"/>
    </row>
    <row r="61" spans="1:115" ht="15.75">
      <c r="A61" s="2">
        <v>56</v>
      </c>
      <c r="B61" s="6" t="s">
        <v>1243</v>
      </c>
      <c r="C61" s="6" t="s">
        <v>52</v>
      </c>
      <c r="D61" s="408" t="s">
        <v>1281</v>
      </c>
      <c r="I61" s="177">
        <v>5</v>
      </c>
      <c r="J61" s="177">
        <v>4</v>
      </c>
      <c r="K61" s="177">
        <v>5</v>
      </c>
      <c r="L61" s="177"/>
      <c r="M61" s="177">
        <v>6</v>
      </c>
      <c r="N61" s="177"/>
      <c r="O61" s="177">
        <v>6</v>
      </c>
      <c r="P61" s="177"/>
      <c r="Q61" s="177">
        <v>5</v>
      </c>
      <c r="R61" s="177"/>
      <c r="S61" s="177">
        <f t="shared" si="16"/>
        <v>139</v>
      </c>
      <c r="T61" s="172">
        <f t="shared" si="17"/>
        <v>5.346153846153846</v>
      </c>
      <c r="U61" s="177">
        <v>6</v>
      </c>
      <c r="V61" s="177"/>
      <c r="W61" s="177">
        <v>5</v>
      </c>
      <c r="X61" s="177">
        <v>4</v>
      </c>
      <c r="Y61" s="177">
        <v>5</v>
      </c>
      <c r="Z61" s="177"/>
      <c r="AA61" s="177">
        <v>7</v>
      </c>
      <c r="AB61" s="177"/>
      <c r="AC61" s="177">
        <v>7</v>
      </c>
      <c r="AD61" s="177"/>
      <c r="AE61" s="177">
        <v>5</v>
      </c>
      <c r="AF61" s="177" t="s">
        <v>1289</v>
      </c>
      <c r="AG61" s="177">
        <v>6</v>
      </c>
      <c r="AH61" s="177"/>
      <c r="AI61" s="177">
        <f t="shared" si="18"/>
        <v>145</v>
      </c>
      <c r="AJ61" s="172">
        <f t="shared" si="19"/>
        <v>5.8</v>
      </c>
      <c r="AK61" s="172">
        <f t="shared" si="20"/>
        <v>5.568627450980392</v>
      </c>
      <c r="AL61" s="193" t="s">
        <v>1297</v>
      </c>
      <c r="AM61" s="193" t="s">
        <v>1298</v>
      </c>
      <c r="AN61" s="213">
        <v>6</v>
      </c>
      <c r="AO61" s="213"/>
      <c r="AP61" s="213">
        <v>7</v>
      </c>
      <c r="AQ61" s="213"/>
      <c r="AR61" s="213">
        <v>5</v>
      </c>
      <c r="AS61" s="213">
        <v>3</v>
      </c>
      <c r="AT61" s="213">
        <v>6</v>
      </c>
      <c r="AU61" s="213"/>
      <c r="AV61" s="213">
        <v>6</v>
      </c>
      <c r="AW61" s="213"/>
      <c r="AX61" s="213">
        <v>6</v>
      </c>
      <c r="AY61" s="213"/>
      <c r="AZ61" s="213">
        <v>6</v>
      </c>
      <c r="BA61" s="213"/>
      <c r="BB61" s="213">
        <v>5</v>
      </c>
      <c r="BC61" s="213"/>
      <c r="BD61" s="213">
        <f t="shared" si="21"/>
        <v>164</v>
      </c>
      <c r="BE61" s="239">
        <f t="shared" si="22"/>
        <v>5.857142857142857</v>
      </c>
      <c r="BF61" s="409">
        <v>5</v>
      </c>
      <c r="BG61" s="409"/>
      <c r="BH61" s="213">
        <v>6</v>
      </c>
      <c r="BI61" s="409"/>
      <c r="BJ61" s="409">
        <v>5</v>
      </c>
      <c r="BK61" s="409"/>
      <c r="BL61" s="409">
        <v>5</v>
      </c>
      <c r="BM61" s="409"/>
      <c r="BN61" s="409">
        <v>5</v>
      </c>
      <c r="BO61" s="364"/>
      <c r="BP61" s="213">
        <f t="shared" si="23"/>
        <v>114</v>
      </c>
      <c r="BQ61" s="239">
        <f t="shared" si="24"/>
        <v>5.181818181818182</v>
      </c>
      <c r="BR61" s="239">
        <f t="shared" si="25"/>
        <v>5.56</v>
      </c>
      <c r="BS61" s="192" t="s">
        <v>1297</v>
      </c>
      <c r="BT61" s="192" t="s">
        <v>1298</v>
      </c>
      <c r="BU61" s="364">
        <v>6</v>
      </c>
      <c r="BV61" s="364"/>
      <c r="BW61" s="364">
        <v>7</v>
      </c>
      <c r="BX61" s="364"/>
      <c r="BY61" s="364">
        <v>6</v>
      </c>
      <c r="BZ61" s="364"/>
      <c r="CA61" s="364">
        <v>6</v>
      </c>
      <c r="CB61" s="364"/>
      <c r="CC61" s="364">
        <v>5</v>
      </c>
      <c r="CD61" s="364"/>
      <c r="CE61" s="213">
        <f t="shared" si="26"/>
        <v>125</v>
      </c>
      <c r="CF61" s="193">
        <f t="shared" si="27"/>
        <v>5.9523809523809526</v>
      </c>
      <c r="CG61" s="364">
        <v>5</v>
      </c>
      <c r="CH61" s="364"/>
      <c r="CI61" s="364">
        <v>6</v>
      </c>
      <c r="CJ61" s="364"/>
      <c r="CK61" s="364">
        <v>6</v>
      </c>
      <c r="CL61" s="364">
        <v>4</v>
      </c>
      <c r="CM61" s="364">
        <v>7</v>
      </c>
      <c r="CN61" s="364"/>
      <c r="CO61" s="364">
        <v>7</v>
      </c>
      <c r="CP61" s="364"/>
      <c r="CQ61" s="364">
        <v>7</v>
      </c>
      <c r="CR61" s="364"/>
      <c r="CS61" s="364">
        <v>6</v>
      </c>
      <c r="CT61" s="364"/>
      <c r="CU61" s="364"/>
      <c r="CV61" s="364"/>
      <c r="CW61" s="213">
        <f t="shared" si="12"/>
        <v>159</v>
      </c>
      <c r="CX61" s="239">
        <f t="shared" si="13"/>
        <v>6.36</v>
      </c>
      <c r="CY61" s="239">
        <f t="shared" si="14"/>
        <v>6.173913043478261</v>
      </c>
      <c r="CZ61" s="239">
        <f t="shared" si="15"/>
        <v>5.755102040816326</v>
      </c>
      <c r="DA61" s="316"/>
      <c r="DB61" s="364"/>
      <c r="DC61" s="316"/>
      <c r="DD61" s="364"/>
      <c r="DE61" s="316"/>
      <c r="DF61" s="316"/>
      <c r="DG61" s="316"/>
      <c r="DH61" s="364"/>
      <c r="DI61" s="364"/>
      <c r="DJ61" s="316"/>
      <c r="DK61" s="6"/>
    </row>
    <row r="62" ht="15.75">
      <c r="D62" s="53"/>
    </row>
    <row r="63" spans="1:115" ht="15.75">
      <c r="A63" s="2"/>
      <c r="B63" s="19"/>
      <c r="C63" s="39"/>
      <c r="D63" s="2"/>
      <c r="E63" s="2"/>
      <c r="F63" s="19"/>
      <c r="G63" s="14"/>
      <c r="H63" s="1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3"/>
    </row>
    <row r="65" spans="1:115" ht="15.75">
      <c r="A65" s="2"/>
      <c r="B65" s="19"/>
      <c r="C65" s="39"/>
      <c r="D65" s="2"/>
      <c r="E65" s="2"/>
      <c r="F65" s="19"/>
      <c r="G65" s="14"/>
      <c r="H65" s="1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3"/>
    </row>
    <row r="66" spans="1:115" ht="15.75">
      <c r="A66" s="2"/>
      <c r="B66" s="19"/>
      <c r="C66" s="39"/>
      <c r="D66" s="2"/>
      <c r="E66" s="2"/>
      <c r="F66" s="19"/>
      <c r="G66" s="14"/>
      <c r="H66" s="1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3"/>
    </row>
    <row r="67" spans="1:115" ht="15.75">
      <c r="A67" s="2">
        <v>10</v>
      </c>
      <c r="B67" s="19" t="s">
        <v>881</v>
      </c>
      <c r="C67" s="39" t="s">
        <v>303</v>
      </c>
      <c r="D67" s="29">
        <v>33681</v>
      </c>
      <c r="E67" s="2" t="s">
        <v>529</v>
      </c>
      <c r="F67" s="19" t="s">
        <v>72</v>
      </c>
      <c r="G67" s="14" t="s">
        <v>67</v>
      </c>
      <c r="H67" s="14"/>
      <c r="I67" s="3">
        <v>0</v>
      </c>
      <c r="J67" s="3"/>
      <c r="K67" s="3">
        <v>0</v>
      </c>
      <c r="L67" s="3"/>
      <c r="M67" s="3"/>
      <c r="N67" s="3" t="s">
        <v>1229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8">
        <f>BD67/BD$5</f>
        <v>0</v>
      </c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3"/>
    </row>
    <row r="68" spans="1:115" ht="15.75">
      <c r="A68" s="2">
        <v>45</v>
      </c>
      <c r="B68" s="19" t="s">
        <v>550</v>
      </c>
      <c r="C68" s="39" t="s">
        <v>840</v>
      </c>
      <c r="D68" s="29">
        <v>33824</v>
      </c>
      <c r="E68" s="2" t="s">
        <v>529</v>
      </c>
      <c r="F68" s="19" t="s">
        <v>72</v>
      </c>
      <c r="G68" s="14" t="s">
        <v>67</v>
      </c>
      <c r="H68" s="14"/>
      <c r="I68" s="3">
        <v>5</v>
      </c>
      <c r="J68" s="3">
        <v>4</v>
      </c>
      <c r="K68" s="136">
        <v>5</v>
      </c>
      <c r="L68" s="3">
        <v>4</v>
      </c>
      <c r="M68" s="3">
        <v>6</v>
      </c>
      <c r="N68" s="3"/>
      <c r="O68" s="3">
        <v>5</v>
      </c>
      <c r="P68" s="3"/>
      <c r="Q68" s="3">
        <v>8</v>
      </c>
      <c r="R68" s="3"/>
      <c r="S68" s="3">
        <f>Q68*Q$5+O68*O$5+M68*M$5+K68*K$5+I68*I$5</f>
        <v>150</v>
      </c>
      <c r="T68" s="122">
        <f>S68/S$5</f>
        <v>5.769230769230769</v>
      </c>
      <c r="U68" s="3">
        <v>6</v>
      </c>
      <c r="V68" s="3"/>
      <c r="W68" s="3">
        <v>7</v>
      </c>
      <c r="X68" s="3"/>
      <c r="Y68" s="3">
        <v>6</v>
      </c>
      <c r="Z68" s="3">
        <v>2</v>
      </c>
      <c r="AA68" s="3">
        <v>5</v>
      </c>
      <c r="AB68" s="3"/>
      <c r="AC68" s="3">
        <v>7</v>
      </c>
      <c r="AD68" s="3"/>
      <c r="AE68" s="3">
        <v>6</v>
      </c>
      <c r="AF68" s="3"/>
      <c r="AG68" s="3">
        <v>6</v>
      </c>
      <c r="AH68" s="3"/>
      <c r="AI68" s="3">
        <f>AG68*AG$5+AE68*AE$5+AC68*AC$5+AA68*AA$5+Y68*Y$5+W68*W$5+U68*U$5</f>
        <v>153</v>
      </c>
      <c r="AJ68" s="122">
        <f>AI68/AI$5</f>
        <v>6.12</v>
      </c>
      <c r="AK68" s="122">
        <f>(AI68+S68)/AK$5</f>
        <v>5.9411764705882355</v>
      </c>
      <c r="AL68" s="192" t="s">
        <v>1297</v>
      </c>
      <c r="AM68" s="192" t="s">
        <v>1298</v>
      </c>
      <c r="AN68" s="212"/>
      <c r="AO68" s="212"/>
      <c r="AP68" s="212"/>
      <c r="AQ68" s="212"/>
      <c r="AR68" s="212"/>
      <c r="AS68" s="212"/>
      <c r="AT68" s="212">
        <v>2</v>
      </c>
      <c r="AU68" s="212"/>
      <c r="AV68" s="212"/>
      <c r="AW68" s="212"/>
      <c r="AX68" s="212"/>
      <c r="AY68" s="212"/>
      <c r="AZ68" s="212"/>
      <c r="BA68" s="212"/>
      <c r="BB68" s="212"/>
      <c r="BC68" s="212"/>
      <c r="BD68" s="192"/>
      <c r="BE68" s="238">
        <f>BD68/BD$5</f>
        <v>0</v>
      </c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3"/>
    </row>
    <row r="69" spans="1:115" ht="15.75">
      <c r="A69" s="2">
        <v>48</v>
      </c>
      <c r="B69" s="19" t="s">
        <v>935</v>
      </c>
      <c r="C69" s="39" t="s">
        <v>676</v>
      </c>
      <c r="D69" s="29">
        <v>33301</v>
      </c>
      <c r="E69" s="2" t="s">
        <v>529</v>
      </c>
      <c r="F69" s="19" t="s">
        <v>621</v>
      </c>
      <c r="G69" s="14" t="s">
        <v>67</v>
      </c>
      <c r="H69" s="14"/>
      <c r="I69" s="3">
        <v>5</v>
      </c>
      <c r="J69" s="3"/>
      <c r="K69" s="136">
        <v>5</v>
      </c>
      <c r="L69" s="3">
        <v>4</v>
      </c>
      <c r="M69" s="3">
        <v>5</v>
      </c>
      <c r="N69" s="3"/>
      <c r="O69" s="3">
        <v>5</v>
      </c>
      <c r="P69" s="3">
        <v>4</v>
      </c>
      <c r="Q69" s="3">
        <v>6</v>
      </c>
      <c r="R69" s="3"/>
      <c r="S69" s="3">
        <f>Q69*Q$5+O69*O$5+M69*M$5+K69*K$5+I69*I$5</f>
        <v>135</v>
      </c>
      <c r="T69" s="122">
        <f>S69/S$5</f>
        <v>5.1923076923076925</v>
      </c>
      <c r="U69" s="3">
        <v>6</v>
      </c>
      <c r="V69" s="3"/>
      <c r="W69" s="3">
        <v>6</v>
      </c>
      <c r="X69" s="3"/>
      <c r="Y69" s="3">
        <v>6</v>
      </c>
      <c r="Z69" s="3">
        <v>4</v>
      </c>
      <c r="AA69" s="3">
        <v>5</v>
      </c>
      <c r="AB69" s="3"/>
      <c r="AC69" s="3">
        <v>7</v>
      </c>
      <c r="AD69" s="3"/>
      <c r="AE69" s="3">
        <v>5</v>
      </c>
      <c r="AF69" s="3"/>
      <c r="AG69" s="3">
        <v>6</v>
      </c>
      <c r="AH69" s="3"/>
      <c r="AI69" s="3">
        <f>AG69*AG$5+AE69*AE$5+AC69*AC$5+AA69*AA$5+Y69*Y$5+W69*W$5+U69*U$5</f>
        <v>144</v>
      </c>
      <c r="AJ69" s="122">
        <f>AI69/AI$5</f>
        <v>5.76</v>
      </c>
      <c r="AK69" s="122">
        <f>(AI69+S69)/AK$5</f>
        <v>5.470588235294118</v>
      </c>
      <c r="AL69" s="192" t="s">
        <v>1297</v>
      </c>
      <c r="AM69" s="192" t="s">
        <v>1298</v>
      </c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192"/>
      <c r="BE69" s="238">
        <f>BD69/BD$5</f>
        <v>0</v>
      </c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3"/>
    </row>
    <row r="71" spans="1:67" ht="15.75">
      <c r="A71" s="2">
        <v>57</v>
      </c>
      <c r="B71" s="52" t="s">
        <v>452</v>
      </c>
      <c r="C71" s="52" t="s">
        <v>508</v>
      </c>
      <c r="D71" s="279">
        <v>33879</v>
      </c>
      <c r="E71" s="26" t="s">
        <v>529</v>
      </c>
      <c r="F71" s="52" t="s">
        <v>73</v>
      </c>
      <c r="G71" s="50" t="s">
        <v>67</v>
      </c>
      <c r="I71" s="52">
        <v>5</v>
      </c>
      <c r="K71" s="164">
        <v>6</v>
      </c>
      <c r="L71" s="52">
        <v>4</v>
      </c>
      <c r="M71" s="52">
        <v>8</v>
      </c>
      <c r="O71" s="52">
        <v>6</v>
      </c>
      <c r="P71" s="52">
        <v>4</v>
      </c>
      <c r="Q71" s="52">
        <v>6</v>
      </c>
      <c r="S71" s="52">
        <f>Q71*Q$5+O71*O$5+M71*M$5+K71*K$5+I71*I$5</f>
        <v>161</v>
      </c>
      <c r="T71" s="276">
        <f>S71/S$5</f>
        <v>6.1923076923076925</v>
      </c>
      <c r="U71" s="52">
        <v>6</v>
      </c>
      <c r="W71" s="52">
        <v>5</v>
      </c>
      <c r="Y71" s="52">
        <v>5</v>
      </c>
      <c r="AA71" s="52">
        <v>5</v>
      </c>
      <c r="AC71" s="52">
        <v>7</v>
      </c>
      <c r="AE71" s="52">
        <v>5</v>
      </c>
      <c r="AG71" s="52">
        <v>5</v>
      </c>
      <c r="AI71" s="52">
        <f>AG71*AG$5+AE71*AE$5+AC71*AC$5+AA71*AA$5+Y71*Y$5+W71*W$5+U71*U$5</f>
        <v>134</v>
      </c>
      <c r="AJ71" s="276">
        <f>AI71/AI$5</f>
        <v>5.36</v>
      </c>
      <c r="AK71" s="276">
        <f>(AI71+S71)/AK$5</f>
        <v>5.784313725490196</v>
      </c>
      <c r="AL71" s="284" t="s">
        <v>1297</v>
      </c>
      <c r="AM71" s="284" t="s">
        <v>1298</v>
      </c>
      <c r="AN71" s="285">
        <v>7</v>
      </c>
      <c r="AO71" s="285"/>
      <c r="AP71" s="285"/>
      <c r="AQ71" s="285"/>
      <c r="AR71" s="285"/>
      <c r="AS71" s="285"/>
      <c r="AT71" s="285">
        <v>2</v>
      </c>
      <c r="AU71" s="285"/>
      <c r="AV71" s="285"/>
      <c r="AW71" s="285"/>
      <c r="AX71" s="285">
        <v>7</v>
      </c>
      <c r="AY71" s="285"/>
      <c r="AZ71" s="285"/>
      <c r="BA71" s="285"/>
      <c r="BB71" s="285">
        <v>9</v>
      </c>
      <c r="BC71" s="285"/>
      <c r="BD71" s="285">
        <f>BB71*BB$5+AZ71*AZ$5+AX71*AX$5+AV71*AV$5+AT71*AT$5+AR71*AR$5+AP71*AP$5+AN71*AN$5</f>
        <v>100</v>
      </c>
      <c r="BE71" s="239">
        <f>BD71/BD$5</f>
        <v>3.5714285714285716</v>
      </c>
      <c r="BF71" s="315"/>
      <c r="BG71" s="315"/>
      <c r="BH71" s="315">
        <v>6</v>
      </c>
      <c r="BI71" s="315"/>
      <c r="BJ71" s="315"/>
      <c r="BK71" s="315"/>
      <c r="BL71" s="315"/>
      <c r="BM71" s="315"/>
      <c r="BN71" s="315"/>
      <c r="BO71" s="315"/>
    </row>
    <row r="72" spans="1:115" ht="15.75">
      <c r="A72" s="2">
        <v>16</v>
      </c>
      <c r="B72" s="19" t="s">
        <v>232</v>
      </c>
      <c r="C72" s="39" t="s">
        <v>813</v>
      </c>
      <c r="D72" s="29">
        <v>33890</v>
      </c>
      <c r="E72" s="2" t="s">
        <v>529</v>
      </c>
      <c r="F72" s="19" t="s">
        <v>73</v>
      </c>
      <c r="G72" s="339" t="s">
        <v>67</v>
      </c>
      <c r="H72" s="339"/>
      <c r="I72" s="136">
        <v>5</v>
      </c>
      <c r="J72" s="136"/>
      <c r="K72" s="136">
        <v>5</v>
      </c>
      <c r="L72" s="136"/>
      <c r="M72" s="136">
        <v>5</v>
      </c>
      <c r="N72" s="136"/>
      <c r="O72" s="136"/>
      <c r="P72" s="136" t="s">
        <v>1229</v>
      </c>
      <c r="Q72" s="136">
        <v>7</v>
      </c>
      <c r="R72" s="136"/>
      <c r="S72" s="136">
        <f>Q72*Q$5+O72*O$5+M72*M$5+K72*K$5+I72*I$5</f>
        <v>120</v>
      </c>
      <c r="T72" s="171">
        <f>S72/S$5</f>
        <v>4.615384615384615</v>
      </c>
      <c r="U72" s="136">
        <v>5</v>
      </c>
      <c r="V72" s="136"/>
      <c r="W72" s="136">
        <v>5</v>
      </c>
      <c r="X72" s="136">
        <v>4</v>
      </c>
      <c r="Y72" s="136">
        <v>7</v>
      </c>
      <c r="Z72" s="136"/>
      <c r="AA72" s="136">
        <v>6</v>
      </c>
      <c r="AB72" s="136"/>
      <c r="AC72" s="136">
        <v>8</v>
      </c>
      <c r="AD72" s="136"/>
      <c r="AE72" s="136">
        <v>5</v>
      </c>
      <c r="AF72" s="136"/>
      <c r="AG72" s="136">
        <v>6</v>
      </c>
      <c r="AH72" s="136"/>
      <c r="AI72" s="136">
        <f>AG72*AG$5+AE72*AE$5+AC72*AC$5+AA72*AA$5+Y72*Y$5+W72*W$5+U72*U$5</f>
        <v>147</v>
      </c>
      <c r="AJ72" s="171">
        <f>AI72/AI$5</f>
        <v>5.88</v>
      </c>
      <c r="AK72" s="171">
        <f>(AI72+S72)/AK$5</f>
        <v>5.235294117647059</v>
      </c>
      <c r="AL72" s="192" t="s">
        <v>1297</v>
      </c>
      <c r="AM72" s="192" t="s">
        <v>1298</v>
      </c>
      <c r="AN72" s="212">
        <v>7</v>
      </c>
      <c r="AO72" s="212"/>
      <c r="AP72" s="212">
        <v>7</v>
      </c>
      <c r="AQ72" s="212"/>
      <c r="AR72" s="212">
        <v>7</v>
      </c>
      <c r="AS72" s="212" t="s">
        <v>1229</v>
      </c>
      <c r="AT72" s="212">
        <v>7</v>
      </c>
      <c r="AU72" s="212"/>
      <c r="AV72" s="212">
        <v>5</v>
      </c>
      <c r="AW72" s="212"/>
      <c r="AX72" s="212">
        <v>7</v>
      </c>
      <c r="AY72" s="212"/>
      <c r="AZ72" s="212">
        <v>6</v>
      </c>
      <c r="BA72" s="212"/>
      <c r="BB72" s="212">
        <v>8</v>
      </c>
      <c r="BC72" s="212"/>
      <c r="BD72" s="212">
        <f>BB72*BB$5+AZ72*AZ$5+AX72*AX$5+AV72*AV$5+AT72*AT$5+AR72*AR$5+AP72*AP$5+AN72*AN$5</f>
        <v>191</v>
      </c>
      <c r="BE72" s="238">
        <f>BD72/BD$5</f>
        <v>6.821428571428571</v>
      </c>
      <c r="BF72" s="212">
        <v>8</v>
      </c>
      <c r="BG72" s="212"/>
      <c r="BH72" s="212">
        <v>4</v>
      </c>
      <c r="BI72" s="212">
        <v>4</v>
      </c>
      <c r="BJ72" s="212">
        <v>5</v>
      </c>
      <c r="BK72" s="212">
        <v>4</v>
      </c>
      <c r="BL72" s="212">
        <v>7</v>
      </c>
      <c r="BM72" s="212"/>
      <c r="BN72" s="212">
        <v>5</v>
      </c>
      <c r="BO72" s="212">
        <v>4</v>
      </c>
      <c r="BP72" s="212">
        <f>BN72*BN$5+BL72*BL$5+BJ72*BJ$5+BH72*BH$5+BF72*BF$5</f>
        <v>127</v>
      </c>
      <c r="BQ72" s="238">
        <f>BP72/BQ$5</f>
        <v>5.7727272727272725</v>
      </c>
      <c r="BR72" s="238">
        <f>(BP72+BD72)/BR$5</f>
        <v>6.36</v>
      </c>
      <c r="BS72" s="192" t="s">
        <v>1299</v>
      </c>
      <c r="BT72" s="192" t="s">
        <v>1298</v>
      </c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>
        <f>CC72*CC$5+CA72*CA$5+BY72*BY$5+BW72*BW$5+BU72*BU$5</f>
        <v>0</v>
      </c>
      <c r="CF72" s="192">
        <f>CE72/CE$5</f>
        <v>0</v>
      </c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6"/>
      <c r="CY72" s="192"/>
      <c r="CZ72" s="192"/>
      <c r="DA72" s="192"/>
      <c r="DB72" s="216"/>
      <c r="DC72" s="192"/>
      <c r="DD72" s="216"/>
      <c r="DE72" s="192"/>
      <c r="DF72" s="192"/>
      <c r="DG72" s="192"/>
      <c r="DH72" s="216"/>
      <c r="DI72" s="216"/>
      <c r="DJ72" s="192"/>
      <c r="DK72" s="3"/>
    </row>
  </sheetData>
  <mergeCells count="18">
    <mergeCell ref="AZ3:BA4"/>
    <mergeCell ref="AN2:BE2"/>
    <mergeCell ref="AN3:AO4"/>
    <mergeCell ref="AP3:AQ4"/>
    <mergeCell ref="BB3:BC4"/>
    <mergeCell ref="AT3:AU4"/>
    <mergeCell ref="AV3:AW4"/>
    <mergeCell ref="AX3:AY4"/>
    <mergeCell ref="AR4:AS4"/>
    <mergeCell ref="AR3:AS3"/>
    <mergeCell ref="I2:AK2"/>
    <mergeCell ref="A1:D1"/>
    <mergeCell ref="A2:G2"/>
    <mergeCell ref="A3:A5"/>
    <mergeCell ref="B3:C5"/>
    <mergeCell ref="D3:D5"/>
    <mergeCell ref="E3:E5"/>
    <mergeCell ref="F3:G5"/>
  </mergeCells>
  <conditionalFormatting sqref="BU71:BW71 DJ71:DJ72 BQ72:BS72 CW71:CW72 CO72 BW72 CA72 CK72 BY72 CC72 CI72 CM72 CQ72 CS72 CU72 AP67:AP69 AR67:AR69 AT67:AT69 AV67:AV69 AX67:AX69 AZ67:AZ69 BB67:BB69 BE67:BE69 BQ71 BS71 AP72 AR72 AT72 AX72 AZ72 BB72 BH71:BH72 BJ71:BJ72 BL71:BL72 BN71:BN72 BE71:BF72 AV71:AV72 I72 K72 M72 O72 Q72 U72 W72 Y72 AA72 AC72 AE72 AG72 AJ72:AK72 BU72 CF72:CG72 DJ6:DJ61 BQ6:BS61 CO6:CO61 BW6:BW61 CA6:CA61 CK6:CK61 BY6:BY61 CC6:CC61 CI6:CI61 CM6:CM61 CQ6:CQ61 CS6:CS61 CU6:CU61 AP6:AP59 AR6:AR59 AT6:AT59 AX6:AX59 AZ6:AZ59 BB6:BB59 BH6:BH61 BJ6:BJ61 BL6:BL61 BN6:BN61 BE6:BF61 AV6:AV61 I6:I61 K6:K61 M6:M61 O6:O61 Q6:Q61 U6:U61 W6:W61 Y6:Y61 AA6:AA61 AC6:AC61 AE6:AE61 AG6:AG61 AJ6:AK61 BU6:BU61 CF6:CG61 CY71:DA72 DE6:DG61 DC71:DC72 DC6:DC61 DE71:DG72 CW6:DA61">
    <cfRule type="cellIs" priority="1" dxfId="0" operator="lessThan" stopIfTrue="1">
      <formula>5</formula>
    </cfRule>
  </conditionalFormatting>
  <printOptions/>
  <pageMargins left="0.2" right="0.24" top="0.18" bottom="0.16" header="0.16" footer="0.18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U81"/>
  <sheetViews>
    <sheetView workbookViewId="0" topLeftCell="A1">
      <pane xSplit="7" ySplit="5" topLeftCell="H4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H3" sqref="H3"/>
    </sheetView>
  </sheetViews>
  <sheetFormatPr defaultColWidth="9.140625" defaultRowHeight="12.75"/>
  <cols>
    <col min="1" max="1" width="4.28125" style="57" customWidth="1"/>
    <col min="2" max="2" width="19.00390625" style="57" customWidth="1"/>
    <col min="3" max="3" width="8.7109375" style="57" customWidth="1"/>
    <col min="4" max="4" width="11.28125" style="54" customWidth="1"/>
    <col min="5" max="5" width="7.28125" style="54" hidden="1" customWidth="1"/>
    <col min="6" max="6" width="13.140625" style="57" hidden="1" customWidth="1"/>
    <col min="7" max="7" width="12.28125" style="55" hidden="1" customWidth="1"/>
    <col min="8" max="8" width="4.8515625" style="55" customWidth="1"/>
    <col min="9" max="18" width="4.00390625" style="57" customWidth="1"/>
    <col min="19" max="19" width="5.8515625" style="57" customWidth="1"/>
    <col min="20" max="20" width="6.00390625" style="57" customWidth="1"/>
    <col min="21" max="34" width="3.7109375" style="57" customWidth="1"/>
    <col min="35" max="35" width="6.57421875" style="57" customWidth="1"/>
    <col min="36" max="36" width="7.7109375" style="57" customWidth="1"/>
    <col min="37" max="37" width="5.421875" style="57" customWidth="1"/>
    <col min="38" max="38" width="8.00390625" style="57" customWidth="1"/>
    <col min="39" max="39" width="9.7109375" style="57" customWidth="1"/>
    <col min="40" max="55" width="3.57421875" style="57" customWidth="1"/>
    <col min="56" max="56" width="6.8515625" style="57" customWidth="1"/>
    <col min="57" max="57" width="5.7109375" style="57" customWidth="1"/>
    <col min="58" max="67" width="3.57421875" style="57" customWidth="1"/>
    <col min="68" max="68" width="5.421875" style="57" customWidth="1"/>
    <col min="69" max="69" width="5.8515625" style="57" customWidth="1"/>
    <col min="70" max="70" width="7.421875" style="57" customWidth="1"/>
    <col min="71" max="71" width="6.00390625" style="57" customWidth="1"/>
    <col min="72" max="72" width="11.28125" style="57" customWidth="1"/>
    <col min="73" max="74" width="5.28125" style="57" customWidth="1"/>
    <col min="75" max="82" width="4.7109375" style="57" customWidth="1"/>
    <col min="83" max="83" width="5.7109375" style="57" customWidth="1"/>
    <col min="84" max="84" width="5.421875" style="57" customWidth="1"/>
    <col min="85" max="100" width="4.7109375" style="57" customWidth="1"/>
    <col min="101" max="101" width="6.57421875" style="57" customWidth="1"/>
    <col min="102" max="102" width="6.7109375" style="57" customWidth="1"/>
    <col min="103" max="103" width="6.421875" style="57" customWidth="1"/>
    <col min="104" max="104" width="7.28125" style="57" customWidth="1"/>
    <col min="105" max="113" width="4.7109375" style="57" customWidth="1"/>
    <col min="114" max="16384" width="9.140625" style="57" customWidth="1"/>
  </cols>
  <sheetData>
    <row r="1" spans="1:9" ht="17.25">
      <c r="A1" s="456" t="s">
        <v>1374</v>
      </c>
      <c r="B1" s="456"/>
      <c r="C1" s="456"/>
      <c r="D1" s="456"/>
      <c r="E1" s="456"/>
      <c r="F1" s="456"/>
      <c r="G1" s="456"/>
      <c r="H1" s="27"/>
      <c r="I1" s="72"/>
    </row>
    <row r="2" spans="1:57" ht="15.75" customHeight="1">
      <c r="A2" s="457" t="s">
        <v>1241</v>
      </c>
      <c r="B2" s="457"/>
      <c r="C2" s="457"/>
      <c r="D2" s="457"/>
      <c r="E2" s="457"/>
      <c r="F2" s="457"/>
      <c r="G2" s="457"/>
      <c r="H2" s="26"/>
      <c r="I2" s="24"/>
      <c r="J2" s="24"/>
      <c r="K2" s="24"/>
      <c r="AN2" s="456" t="s">
        <v>1375</v>
      </c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</row>
    <row r="3" spans="1:120" ht="16.5" customHeight="1">
      <c r="A3" s="473" t="s">
        <v>126</v>
      </c>
      <c r="B3" s="473" t="s">
        <v>127</v>
      </c>
      <c r="C3" s="473"/>
      <c r="D3" s="473" t="s">
        <v>854</v>
      </c>
      <c r="E3" s="473" t="s">
        <v>168</v>
      </c>
      <c r="F3" s="473" t="s">
        <v>129</v>
      </c>
      <c r="G3" s="473"/>
      <c r="H3" s="138"/>
      <c r="I3" s="124" t="s">
        <v>1226</v>
      </c>
      <c r="J3" s="125"/>
      <c r="K3" s="126" t="s">
        <v>1227</v>
      </c>
      <c r="L3" s="125"/>
      <c r="M3" s="126" t="s">
        <v>1231</v>
      </c>
      <c r="N3" s="125"/>
      <c r="O3" s="126" t="s">
        <v>1228</v>
      </c>
      <c r="P3" s="125"/>
      <c r="Q3" s="126" t="s">
        <v>1237</v>
      </c>
      <c r="R3" s="125"/>
      <c r="S3" s="127" t="s">
        <v>1232</v>
      </c>
      <c r="T3" s="127" t="s">
        <v>1234</v>
      </c>
      <c r="U3" s="126" t="s">
        <v>1262</v>
      </c>
      <c r="V3" s="125"/>
      <c r="W3" s="126" t="s">
        <v>1264</v>
      </c>
      <c r="X3" s="125"/>
      <c r="Y3" s="126" t="s">
        <v>1267</v>
      </c>
      <c r="Z3" s="125"/>
      <c r="AA3" s="126" t="s">
        <v>1218</v>
      </c>
      <c r="AB3" s="125"/>
      <c r="AC3" s="126" t="s">
        <v>1268</v>
      </c>
      <c r="AD3" s="125"/>
      <c r="AE3" s="126" t="s">
        <v>1270</v>
      </c>
      <c r="AF3" s="125"/>
      <c r="AG3" s="126" t="s">
        <v>1236</v>
      </c>
      <c r="AH3" s="126"/>
      <c r="AI3" s="127" t="s">
        <v>1279</v>
      </c>
      <c r="AJ3" s="127" t="s">
        <v>1234</v>
      </c>
      <c r="AK3" s="127" t="s">
        <v>1234</v>
      </c>
      <c r="AL3" s="226" t="s">
        <v>1293</v>
      </c>
      <c r="AM3" s="227" t="s">
        <v>1294</v>
      </c>
      <c r="AN3" s="445" t="s">
        <v>1317</v>
      </c>
      <c r="AO3" s="446"/>
      <c r="AP3" s="451" t="s">
        <v>1311</v>
      </c>
      <c r="AQ3" s="452"/>
      <c r="AR3" s="451" t="s">
        <v>1437</v>
      </c>
      <c r="AS3" s="452"/>
      <c r="AT3" s="451" t="s">
        <v>1313</v>
      </c>
      <c r="AU3" s="452"/>
      <c r="AV3" s="451" t="s">
        <v>1314</v>
      </c>
      <c r="AW3" s="452"/>
      <c r="AX3" s="451" t="s">
        <v>1315</v>
      </c>
      <c r="AY3" s="452"/>
      <c r="AZ3" s="451" t="s">
        <v>1236</v>
      </c>
      <c r="BA3" s="452"/>
      <c r="BB3" s="451" t="s">
        <v>1316</v>
      </c>
      <c r="BC3" s="452"/>
      <c r="BD3" s="228" t="s">
        <v>1279</v>
      </c>
      <c r="BE3" s="229" t="s">
        <v>1234</v>
      </c>
      <c r="BF3" s="312" t="s">
        <v>1326</v>
      </c>
      <c r="BG3" s="186"/>
      <c r="BH3" s="312" t="s">
        <v>1334</v>
      </c>
      <c r="BI3" s="186"/>
      <c r="BJ3" s="312" t="s">
        <v>1335</v>
      </c>
      <c r="BK3" s="186"/>
      <c r="BL3" s="312" t="s">
        <v>1336</v>
      </c>
      <c r="BM3" s="186"/>
      <c r="BN3" s="312" t="s">
        <v>1338</v>
      </c>
      <c r="BO3" s="186"/>
      <c r="BP3" s="227" t="s">
        <v>1279</v>
      </c>
      <c r="BQ3" s="227" t="s">
        <v>1234</v>
      </c>
      <c r="BR3" s="227" t="s">
        <v>1234</v>
      </c>
      <c r="BS3" s="317" t="s">
        <v>1361</v>
      </c>
      <c r="BT3" s="317" t="s">
        <v>1363</v>
      </c>
      <c r="BU3" s="312" t="s">
        <v>1395</v>
      </c>
      <c r="BV3" s="312"/>
      <c r="BW3" s="312" t="s">
        <v>1383</v>
      </c>
      <c r="BX3" s="312"/>
      <c r="BY3" s="312" t="s">
        <v>1336</v>
      </c>
      <c r="BZ3" s="312"/>
      <c r="CA3" s="312" t="s">
        <v>1336</v>
      </c>
      <c r="CB3" s="312"/>
      <c r="CC3" s="312" t="s">
        <v>1387</v>
      </c>
      <c r="CD3" s="312"/>
      <c r="CE3" s="186" t="s">
        <v>1279</v>
      </c>
      <c r="CF3" s="395" t="s">
        <v>1234</v>
      </c>
      <c r="CG3" s="312" t="s">
        <v>1336</v>
      </c>
      <c r="CH3" s="312"/>
      <c r="CI3" s="312" t="s">
        <v>1336</v>
      </c>
      <c r="CJ3" s="312"/>
      <c r="CK3" s="312" t="s">
        <v>1391</v>
      </c>
      <c r="CL3" s="312"/>
      <c r="CM3" s="312" t="s">
        <v>1393</v>
      </c>
      <c r="CN3" s="373"/>
      <c r="CO3" s="374" t="s">
        <v>1394</v>
      </c>
      <c r="CP3" s="375"/>
      <c r="CQ3" s="426" t="s">
        <v>1415</v>
      </c>
      <c r="CR3" s="195"/>
      <c r="CS3" s="113" t="s">
        <v>1418</v>
      </c>
      <c r="CT3" s="113"/>
      <c r="CU3" s="113" t="s">
        <v>1417</v>
      </c>
      <c r="CV3" s="113"/>
      <c r="CW3" s="113" t="s">
        <v>1279</v>
      </c>
      <c r="CX3" s="113" t="s">
        <v>1234</v>
      </c>
      <c r="CY3" s="433" t="s">
        <v>1234</v>
      </c>
      <c r="CZ3" s="433" t="s">
        <v>1234</v>
      </c>
      <c r="DA3" s="433" t="s">
        <v>1424</v>
      </c>
      <c r="DB3" s="433"/>
      <c r="DC3" s="433" t="s">
        <v>1425</v>
      </c>
      <c r="DD3" s="433"/>
      <c r="DE3" s="433" t="s">
        <v>1426</v>
      </c>
      <c r="DF3" s="434" t="s">
        <v>1435</v>
      </c>
      <c r="DG3" s="434" t="s">
        <v>1433</v>
      </c>
      <c r="DH3" s="435"/>
      <c r="DI3" s="439"/>
      <c r="DJ3" s="240"/>
      <c r="DK3" s="240"/>
      <c r="DL3" s="240"/>
      <c r="DM3" s="240"/>
      <c r="DN3" s="240"/>
      <c r="DO3" s="240"/>
      <c r="DP3" s="240"/>
    </row>
    <row r="4" spans="1:120" ht="14.25" customHeight="1">
      <c r="A4" s="474"/>
      <c r="B4" s="474"/>
      <c r="C4" s="474"/>
      <c r="D4" s="474"/>
      <c r="E4" s="474"/>
      <c r="F4" s="474"/>
      <c r="G4" s="474"/>
      <c r="H4" s="139"/>
      <c r="I4" s="128" t="s">
        <v>1225</v>
      </c>
      <c r="J4" s="129"/>
      <c r="K4" s="130"/>
      <c r="L4" s="129"/>
      <c r="M4" s="130" t="s">
        <v>1222</v>
      </c>
      <c r="N4" s="129"/>
      <c r="O4" s="130"/>
      <c r="P4" s="129"/>
      <c r="Q4" s="130"/>
      <c r="R4" s="129"/>
      <c r="S4" s="131" t="s">
        <v>1233</v>
      </c>
      <c r="T4" s="131" t="s">
        <v>1235</v>
      </c>
      <c r="U4" s="130"/>
      <c r="V4" s="129"/>
      <c r="W4" s="130" t="s">
        <v>1260</v>
      </c>
      <c r="X4" s="129"/>
      <c r="Y4" s="130"/>
      <c r="Z4" s="129"/>
      <c r="AA4" s="130" t="s">
        <v>1261</v>
      </c>
      <c r="AB4" s="129"/>
      <c r="AC4" s="130"/>
      <c r="AD4" s="129"/>
      <c r="AE4" s="130" t="s">
        <v>1269</v>
      </c>
      <c r="AF4" s="129"/>
      <c r="AG4" s="130"/>
      <c r="AH4" s="130"/>
      <c r="AI4" s="131" t="s">
        <v>1233</v>
      </c>
      <c r="AJ4" s="131" t="s">
        <v>1280</v>
      </c>
      <c r="AK4" s="131" t="s">
        <v>1282</v>
      </c>
      <c r="AL4" s="231" t="s">
        <v>1295</v>
      </c>
      <c r="AM4" s="231" t="s">
        <v>1296</v>
      </c>
      <c r="AN4" s="447"/>
      <c r="AO4" s="482"/>
      <c r="AP4" s="453"/>
      <c r="AQ4" s="444"/>
      <c r="AR4" s="453"/>
      <c r="AS4" s="444"/>
      <c r="AT4" s="453"/>
      <c r="AU4" s="444"/>
      <c r="AV4" s="453"/>
      <c r="AW4" s="444"/>
      <c r="AX4" s="453"/>
      <c r="AY4" s="444"/>
      <c r="AZ4" s="453"/>
      <c r="BA4" s="444"/>
      <c r="BB4" s="453"/>
      <c r="BC4" s="444"/>
      <c r="BD4" s="232" t="s">
        <v>1233</v>
      </c>
      <c r="BE4" s="233" t="s">
        <v>1318</v>
      </c>
      <c r="BF4" s="313"/>
      <c r="BG4" s="196"/>
      <c r="BH4" s="313"/>
      <c r="BI4" s="196"/>
      <c r="BJ4" s="313"/>
      <c r="BK4" s="196"/>
      <c r="BL4" s="314" t="s">
        <v>1337</v>
      </c>
      <c r="BM4" s="196"/>
      <c r="BN4" s="314" t="s">
        <v>1339</v>
      </c>
      <c r="BO4" s="196"/>
      <c r="BP4" s="231" t="s">
        <v>1233</v>
      </c>
      <c r="BQ4" s="231" t="s">
        <v>1340</v>
      </c>
      <c r="BR4" s="303" t="s">
        <v>1359</v>
      </c>
      <c r="BS4" s="120" t="s">
        <v>1362</v>
      </c>
      <c r="BT4" s="120" t="s">
        <v>1364</v>
      </c>
      <c r="BU4" s="377" t="s">
        <v>1382</v>
      </c>
      <c r="BV4" s="377"/>
      <c r="BW4" s="376" t="s">
        <v>1384</v>
      </c>
      <c r="BX4" s="376"/>
      <c r="BY4" s="376" t="s">
        <v>1385</v>
      </c>
      <c r="BZ4" s="376"/>
      <c r="CA4" s="376" t="s">
        <v>1386</v>
      </c>
      <c r="CB4" s="376"/>
      <c r="CC4" s="376" t="s">
        <v>1388</v>
      </c>
      <c r="CD4" s="376"/>
      <c r="CE4" s="187" t="s">
        <v>1233</v>
      </c>
      <c r="CF4" s="399" t="s">
        <v>1402</v>
      </c>
      <c r="CG4" s="376" t="s">
        <v>1389</v>
      </c>
      <c r="CH4" s="376"/>
      <c r="CI4" s="376" t="s">
        <v>1390</v>
      </c>
      <c r="CJ4" s="376"/>
      <c r="CK4" s="376" t="s">
        <v>1392</v>
      </c>
      <c r="CL4" s="376"/>
      <c r="CM4" s="376" t="s">
        <v>1316</v>
      </c>
      <c r="CN4" s="377"/>
      <c r="CO4" s="378" t="s">
        <v>1384</v>
      </c>
      <c r="CP4" s="379"/>
      <c r="CQ4" s="427" t="s">
        <v>1416</v>
      </c>
      <c r="CR4" s="196"/>
      <c r="CS4" s="116" t="s">
        <v>1419</v>
      </c>
      <c r="CT4" s="116"/>
      <c r="CU4" s="116"/>
      <c r="CV4" s="116"/>
      <c r="CW4" s="116" t="s">
        <v>1233</v>
      </c>
      <c r="CX4" s="116" t="s">
        <v>1420</v>
      </c>
      <c r="CY4" s="436" t="s">
        <v>1428</v>
      </c>
      <c r="CZ4" s="436" t="s">
        <v>1429</v>
      </c>
      <c r="DA4" s="436" t="s">
        <v>1430</v>
      </c>
      <c r="DB4" s="436"/>
      <c r="DC4" s="436" t="s">
        <v>1430</v>
      </c>
      <c r="DD4" s="436"/>
      <c r="DE4" s="436" t="s">
        <v>1431</v>
      </c>
      <c r="DF4" s="437" t="s">
        <v>1432</v>
      </c>
      <c r="DG4" s="437" t="s">
        <v>1434</v>
      </c>
      <c r="DH4" s="438"/>
      <c r="DI4" s="440"/>
      <c r="DJ4" s="240"/>
      <c r="DK4" s="240"/>
      <c r="DL4" s="240"/>
      <c r="DM4" s="240"/>
      <c r="DN4" s="240"/>
      <c r="DO4" s="240"/>
      <c r="DP4" s="240"/>
    </row>
    <row r="5" spans="1:120" ht="15.75">
      <c r="A5" s="475"/>
      <c r="B5" s="475"/>
      <c r="C5" s="475"/>
      <c r="D5" s="475"/>
      <c r="E5" s="475"/>
      <c r="F5" s="475"/>
      <c r="G5" s="475"/>
      <c r="H5" s="140"/>
      <c r="I5" s="128">
        <v>5</v>
      </c>
      <c r="J5" s="129"/>
      <c r="K5" s="130">
        <v>7</v>
      </c>
      <c r="L5" s="129"/>
      <c r="M5" s="130">
        <v>4</v>
      </c>
      <c r="N5" s="129"/>
      <c r="O5" s="130">
        <v>5</v>
      </c>
      <c r="P5" s="129"/>
      <c r="Q5" s="130">
        <v>5</v>
      </c>
      <c r="R5" s="129"/>
      <c r="S5" s="131">
        <f>SUM(I5:R5)</f>
        <v>26</v>
      </c>
      <c r="T5" s="131"/>
      <c r="U5" s="130">
        <v>3</v>
      </c>
      <c r="V5" s="129"/>
      <c r="W5" s="130">
        <v>4</v>
      </c>
      <c r="X5" s="129"/>
      <c r="Y5" s="130">
        <v>5</v>
      </c>
      <c r="Z5" s="129"/>
      <c r="AA5" s="130">
        <v>3</v>
      </c>
      <c r="AB5" s="129"/>
      <c r="AC5" s="130">
        <v>3</v>
      </c>
      <c r="AD5" s="129"/>
      <c r="AE5" s="130">
        <v>4</v>
      </c>
      <c r="AF5" s="129"/>
      <c r="AG5" s="130">
        <v>3</v>
      </c>
      <c r="AH5" s="130"/>
      <c r="AI5" s="131">
        <f>SUM(U5:AH5)</f>
        <v>25</v>
      </c>
      <c r="AJ5" s="131"/>
      <c r="AK5" s="131">
        <f>AI5+S5</f>
        <v>51</v>
      </c>
      <c r="AL5" s="131"/>
      <c r="AM5" s="131"/>
      <c r="AN5" s="131">
        <v>5</v>
      </c>
      <c r="AO5" s="131"/>
      <c r="AP5" s="131">
        <v>3</v>
      </c>
      <c r="AQ5" s="131"/>
      <c r="AR5" s="131">
        <v>3</v>
      </c>
      <c r="AS5" s="129"/>
      <c r="AT5" s="240">
        <v>4</v>
      </c>
      <c r="AU5" s="240"/>
      <c r="AV5" s="240">
        <v>3</v>
      </c>
      <c r="AW5" s="240"/>
      <c r="AX5" s="240">
        <v>3</v>
      </c>
      <c r="AY5" s="240"/>
      <c r="AZ5" s="240">
        <v>3</v>
      </c>
      <c r="BA5" s="240"/>
      <c r="BB5" s="240">
        <v>4</v>
      </c>
      <c r="BC5" s="240"/>
      <c r="BD5" s="240">
        <f>SUM(AN5:BC5)</f>
        <v>28</v>
      </c>
      <c r="BE5" s="240"/>
      <c r="BF5" s="240">
        <v>3</v>
      </c>
      <c r="BG5" s="240"/>
      <c r="BH5" s="240">
        <v>4</v>
      </c>
      <c r="BI5" s="240"/>
      <c r="BJ5" s="240">
        <v>4</v>
      </c>
      <c r="BK5" s="240"/>
      <c r="BL5" s="240">
        <v>6</v>
      </c>
      <c r="BM5" s="240"/>
      <c r="BN5" s="240">
        <v>5</v>
      </c>
      <c r="BO5" s="240"/>
      <c r="BP5" s="240"/>
      <c r="BQ5" s="240">
        <f>SUM(BF5:BP5)</f>
        <v>22</v>
      </c>
      <c r="BR5" s="240">
        <f>BQ5+BD5</f>
        <v>50</v>
      </c>
      <c r="BS5" s="240"/>
      <c r="BT5" s="240"/>
      <c r="BU5" s="240">
        <v>6</v>
      </c>
      <c r="BV5" s="240"/>
      <c r="BW5" s="240">
        <v>3</v>
      </c>
      <c r="BX5" s="240"/>
      <c r="BY5" s="240">
        <v>5</v>
      </c>
      <c r="BZ5" s="240"/>
      <c r="CA5" s="240">
        <v>3</v>
      </c>
      <c r="CB5" s="240"/>
      <c r="CC5" s="240">
        <v>4</v>
      </c>
      <c r="CD5" s="240"/>
      <c r="CE5" s="240">
        <f>SUM(BU5:CD5)</f>
        <v>21</v>
      </c>
      <c r="CF5" s="240"/>
      <c r="CG5" s="240">
        <v>4</v>
      </c>
      <c r="CH5" s="240"/>
      <c r="CI5" s="240">
        <v>3</v>
      </c>
      <c r="CJ5" s="240"/>
      <c r="CK5" s="240">
        <v>4</v>
      </c>
      <c r="CL5" s="240"/>
      <c r="CM5" s="240">
        <v>5</v>
      </c>
      <c r="CN5" s="240"/>
      <c r="CO5" s="240">
        <v>3</v>
      </c>
      <c r="CP5" s="240"/>
      <c r="CQ5" s="240">
        <v>5</v>
      </c>
      <c r="CR5" s="240"/>
      <c r="CS5" s="240">
        <v>1</v>
      </c>
      <c r="CT5" s="240"/>
      <c r="CU5" s="240"/>
      <c r="CV5" s="240"/>
      <c r="CW5" s="240">
        <f>SUM(CG5:CV5)</f>
        <v>25</v>
      </c>
      <c r="CX5" s="240"/>
      <c r="CY5" s="240">
        <f>CW5+CE5</f>
        <v>46</v>
      </c>
      <c r="CZ5" s="240">
        <f>CY5+BR5+AK5</f>
        <v>147</v>
      </c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</row>
    <row r="6" spans="1:118" ht="16.5">
      <c r="A6" s="7">
        <v>1</v>
      </c>
      <c r="B6" s="17" t="s">
        <v>452</v>
      </c>
      <c r="C6" s="407" t="s">
        <v>941</v>
      </c>
      <c r="D6" s="28">
        <v>33637</v>
      </c>
      <c r="E6" s="7" t="s">
        <v>529</v>
      </c>
      <c r="F6" s="17" t="s">
        <v>630</v>
      </c>
      <c r="G6" s="12" t="s">
        <v>102</v>
      </c>
      <c r="H6" s="12"/>
      <c r="I6" s="413">
        <v>5</v>
      </c>
      <c r="J6" s="178" t="s">
        <v>1289</v>
      </c>
      <c r="K6" s="178">
        <v>5</v>
      </c>
      <c r="L6" s="178"/>
      <c r="M6" s="178">
        <v>6</v>
      </c>
      <c r="N6" s="178"/>
      <c r="O6" s="178">
        <v>5</v>
      </c>
      <c r="P6" s="178"/>
      <c r="Q6" s="178">
        <v>5</v>
      </c>
      <c r="R6" s="178"/>
      <c r="S6" s="241">
        <f aca="true" t="shared" si="0" ref="S6:S37">Q6*Q$5+O6*O$5+M6*M$5+K6*K$5+I6*I$5</f>
        <v>134</v>
      </c>
      <c r="T6" s="242">
        <f aca="true" t="shared" si="1" ref="T6:T37">S6/S$5</f>
        <v>5.153846153846154</v>
      </c>
      <c r="U6" s="291">
        <v>6</v>
      </c>
      <c r="V6" s="291"/>
      <c r="W6" s="291">
        <v>6</v>
      </c>
      <c r="X6" s="291"/>
      <c r="Y6" s="291">
        <v>6</v>
      </c>
      <c r="Z6" s="291">
        <v>4</v>
      </c>
      <c r="AA6" s="291">
        <v>6</v>
      </c>
      <c r="AB6" s="291"/>
      <c r="AC6" s="291">
        <v>5</v>
      </c>
      <c r="AD6" s="291"/>
      <c r="AE6" s="291">
        <v>7</v>
      </c>
      <c r="AF6" s="291"/>
      <c r="AG6" s="291">
        <v>5</v>
      </c>
      <c r="AH6" s="291"/>
      <c r="AI6" s="241">
        <f aca="true" t="shared" si="2" ref="AI6:AI37">AG6*AG$5+AE6*AE$5+AC6*AC$5+AA6*AA$5+Y6*Y$5+W6*W$5+U6*U$5</f>
        <v>148</v>
      </c>
      <c r="AJ6" s="242">
        <f aca="true" t="shared" si="3" ref="AJ6:AJ37">AI6/AI$5</f>
        <v>5.92</v>
      </c>
      <c r="AK6" s="167">
        <f aca="true" t="shared" si="4" ref="AK6:AK37">(AI6+S6)/AK$5</f>
        <v>5.529411764705882</v>
      </c>
      <c r="AL6" s="191" t="s">
        <v>1297</v>
      </c>
      <c r="AM6" s="191" t="s">
        <v>1298</v>
      </c>
      <c r="AN6" s="211">
        <v>6</v>
      </c>
      <c r="AO6" s="211"/>
      <c r="AP6" s="211">
        <v>7</v>
      </c>
      <c r="AQ6" s="215"/>
      <c r="AR6" s="217">
        <v>6</v>
      </c>
      <c r="AS6" s="243">
        <v>4</v>
      </c>
      <c r="AT6" s="243">
        <v>7</v>
      </c>
      <c r="AU6" s="243"/>
      <c r="AV6" s="243">
        <v>6</v>
      </c>
      <c r="AW6" s="243"/>
      <c r="AX6" s="243">
        <v>7</v>
      </c>
      <c r="AY6" s="243"/>
      <c r="AZ6" s="243">
        <v>6</v>
      </c>
      <c r="BA6" s="243"/>
      <c r="BB6" s="243">
        <v>5</v>
      </c>
      <c r="BC6" s="243"/>
      <c r="BD6" s="241">
        <f aca="true" t="shared" si="5" ref="BD6:BD37">BB6*BB$5+AZ6*AZ$5+AX6*AX$5+AV6*AV$5+AT6*AT$5+AR6*AR$5+AP6*AP$5+AN6*AN$5</f>
        <v>174</v>
      </c>
      <c r="BE6" s="242">
        <f aca="true" t="shared" si="6" ref="BE6:BE37">BD6/BD$5</f>
        <v>6.214285714285714</v>
      </c>
      <c r="BF6" s="241">
        <v>5</v>
      </c>
      <c r="BG6" s="241"/>
      <c r="BH6" s="241">
        <v>6</v>
      </c>
      <c r="BI6" s="241" t="s">
        <v>1289</v>
      </c>
      <c r="BJ6" s="241">
        <v>5</v>
      </c>
      <c r="BK6" s="241"/>
      <c r="BL6" s="241">
        <v>7</v>
      </c>
      <c r="BM6" s="241">
        <v>4</v>
      </c>
      <c r="BN6" s="241">
        <v>6</v>
      </c>
      <c r="BO6" s="241"/>
      <c r="BP6" s="241">
        <f aca="true" t="shared" si="7" ref="BP6:BP37">BN6*BN$5+BL6*BL$5+BJ6*BJ$5+BH6*BH$5+BF6*BF$5</f>
        <v>131</v>
      </c>
      <c r="BQ6" s="242">
        <f aca="true" t="shared" si="8" ref="BQ6:BQ37">BP6/BQ$5</f>
        <v>5.954545454545454</v>
      </c>
      <c r="BR6" s="242">
        <f aca="true" t="shared" si="9" ref="BR6:BR37">(BP6+BD6)/BR$5</f>
        <v>6.1</v>
      </c>
      <c r="BS6" s="7" t="s">
        <v>1297</v>
      </c>
      <c r="BT6" s="8" t="s">
        <v>1298</v>
      </c>
      <c r="BU6" s="241">
        <v>7</v>
      </c>
      <c r="BV6" s="8"/>
      <c r="BW6" s="241">
        <v>5</v>
      </c>
      <c r="BX6" s="241"/>
      <c r="BY6" s="241">
        <v>5</v>
      </c>
      <c r="BZ6" s="241">
        <v>4</v>
      </c>
      <c r="CA6" s="241">
        <v>5</v>
      </c>
      <c r="CB6" s="241"/>
      <c r="CC6" s="241">
        <v>5</v>
      </c>
      <c r="CD6" s="241">
        <v>3</v>
      </c>
      <c r="CE6" s="241">
        <f aca="true" t="shared" si="10" ref="CE6:CE37">CC6*CC$5+CA6*CA$5+BY6*BY$5+BW6*BW$5+BU6*BU$5</f>
        <v>117</v>
      </c>
      <c r="CF6" s="400">
        <f aca="true" t="shared" si="11" ref="CF6:CF37">CE6/CE$5</f>
        <v>5.571428571428571</v>
      </c>
      <c r="CG6" s="241">
        <v>8</v>
      </c>
      <c r="CH6" s="241"/>
      <c r="CI6" s="241">
        <v>6</v>
      </c>
      <c r="CJ6" s="241"/>
      <c r="CK6" s="241">
        <v>9</v>
      </c>
      <c r="CL6" s="241"/>
      <c r="CM6" s="241">
        <v>7</v>
      </c>
      <c r="CN6" s="241"/>
      <c r="CO6" s="241">
        <v>7</v>
      </c>
      <c r="CP6" s="241"/>
      <c r="CQ6" s="241">
        <v>7</v>
      </c>
      <c r="CR6" s="241"/>
      <c r="CS6" s="241">
        <v>8</v>
      </c>
      <c r="CT6" s="241"/>
      <c r="CU6" s="241"/>
      <c r="CV6" s="241"/>
      <c r="CW6" s="241">
        <f>CU6*CU$5+CS6*CS$5+CQ6*CQ$5+CO6*CO$5+CM6*CM$5+CK6*CK$5+CI6*CI$5+CG6*CG$5</f>
        <v>185</v>
      </c>
      <c r="CX6" s="242">
        <f>CW6/CW$5</f>
        <v>7.4</v>
      </c>
      <c r="CY6" s="441">
        <f>(CW6+CE6)/CY$5</f>
        <v>6.565217391304348</v>
      </c>
      <c r="CZ6" s="242">
        <f>(CW6+CE6+BP6+BD6+AI6+S6)/CZ$5</f>
        <v>6.0476190476190474</v>
      </c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</row>
    <row r="7" spans="1:118" ht="15.75">
      <c r="A7" s="2">
        <v>2</v>
      </c>
      <c r="B7" s="19" t="s">
        <v>787</v>
      </c>
      <c r="C7" s="39" t="s">
        <v>858</v>
      </c>
      <c r="D7" s="29">
        <v>33926</v>
      </c>
      <c r="E7" s="2" t="s">
        <v>529</v>
      </c>
      <c r="F7" s="19" t="s">
        <v>101</v>
      </c>
      <c r="G7" s="14" t="s">
        <v>278</v>
      </c>
      <c r="H7" s="14"/>
      <c r="I7" s="179">
        <v>6</v>
      </c>
      <c r="J7" s="179"/>
      <c r="K7" s="179">
        <v>6</v>
      </c>
      <c r="L7" s="179"/>
      <c r="M7" s="179">
        <v>6</v>
      </c>
      <c r="N7" s="179"/>
      <c r="O7" s="179">
        <v>6</v>
      </c>
      <c r="P7" s="179"/>
      <c r="Q7" s="179">
        <v>5</v>
      </c>
      <c r="R7" s="179"/>
      <c r="S7" s="244">
        <f t="shared" si="0"/>
        <v>151</v>
      </c>
      <c r="T7" s="245">
        <f t="shared" si="1"/>
        <v>5.8076923076923075</v>
      </c>
      <c r="U7" s="247">
        <v>7</v>
      </c>
      <c r="V7" s="247"/>
      <c r="W7" s="247">
        <v>8</v>
      </c>
      <c r="X7" s="247"/>
      <c r="Y7" s="247">
        <v>6</v>
      </c>
      <c r="Z7" s="247"/>
      <c r="AA7" s="247">
        <v>7</v>
      </c>
      <c r="AB7" s="247"/>
      <c r="AC7" s="247">
        <v>7</v>
      </c>
      <c r="AD7" s="247"/>
      <c r="AE7" s="247">
        <v>5</v>
      </c>
      <c r="AF7" s="247"/>
      <c r="AG7" s="247">
        <v>6</v>
      </c>
      <c r="AH7" s="247"/>
      <c r="AI7" s="244">
        <f t="shared" si="2"/>
        <v>163</v>
      </c>
      <c r="AJ7" s="245">
        <f t="shared" si="3"/>
        <v>6.52</v>
      </c>
      <c r="AK7" s="171">
        <f t="shared" si="4"/>
        <v>6.1568627450980395</v>
      </c>
      <c r="AL7" s="192" t="s">
        <v>1299</v>
      </c>
      <c r="AM7" s="192" t="s">
        <v>1298</v>
      </c>
      <c r="AN7" s="212">
        <v>7</v>
      </c>
      <c r="AO7" s="212"/>
      <c r="AP7" s="212">
        <v>6</v>
      </c>
      <c r="AQ7" s="216"/>
      <c r="AR7" s="218">
        <v>5</v>
      </c>
      <c r="AS7" s="246"/>
      <c r="AT7" s="246">
        <v>6</v>
      </c>
      <c r="AU7" s="246"/>
      <c r="AV7" s="246">
        <v>7</v>
      </c>
      <c r="AW7" s="246"/>
      <c r="AX7" s="246">
        <v>6</v>
      </c>
      <c r="AY7" s="246"/>
      <c r="AZ7" s="246">
        <v>5</v>
      </c>
      <c r="BA7" s="246"/>
      <c r="BB7" s="246">
        <v>9</v>
      </c>
      <c r="BC7" s="246"/>
      <c r="BD7" s="244">
        <f t="shared" si="5"/>
        <v>182</v>
      </c>
      <c r="BE7" s="245">
        <f t="shared" si="6"/>
        <v>6.5</v>
      </c>
      <c r="BF7" s="244">
        <v>5</v>
      </c>
      <c r="BG7" s="244"/>
      <c r="BH7" s="244">
        <v>6</v>
      </c>
      <c r="BI7" s="244"/>
      <c r="BJ7" s="244">
        <v>5</v>
      </c>
      <c r="BK7" s="244">
        <v>4</v>
      </c>
      <c r="BL7" s="244">
        <v>7</v>
      </c>
      <c r="BM7" s="244"/>
      <c r="BN7" s="244">
        <v>5</v>
      </c>
      <c r="BO7" s="244"/>
      <c r="BP7" s="244">
        <f t="shared" si="7"/>
        <v>126</v>
      </c>
      <c r="BQ7" s="245">
        <f t="shared" si="8"/>
        <v>5.7272727272727275</v>
      </c>
      <c r="BR7" s="245">
        <f t="shared" si="9"/>
        <v>6.16</v>
      </c>
      <c r="BS7" s="2" t="s">
        <v>1299</v>
      </c>
      <c r="BT7" s="3" t="s">
        <v>1298</v>
      </c>
      <c r="BU7" s="244">
        <v>7</v>
      </c>
      <c r="BV7" s="3"/>
      <c r="BW7" s="244">
        <v>7</v>
      </c>
      <c r="BX7" s="244"/>
      <c r="BY7" s="244">
        <v>5</v>
      </c>
      <c r="BZ7" s="244">
        <v>3</v>
      </c>
      <c r="CA7" s="244">
        <v>5</v>
      </c>
      <c r="CB7" s="244"/>
      <c r="CC7" s="244">
        <v>7</v>
      </c>
      <c r="CD7" s="244"/>
      <c r="CE7" s="244">
        <f t="shared" si="10"/>
        <v>131</v>
      </c>
      <c r="CF7" s="401">
        <f t="shared" si="11"/>
        <v>6.238095238095238</v>
      </c>
      <c r="CG7" s="241">
        <v>7</v>
      </c>
      <c r="CH7" s="244"/>
      <c r="CI7" s="244">
        <v>9</v>
      </c>
      <c r="CJ7" s="244"/>
      <c r="CK7" s="244">
        <v>6</v>
      </c>
      <c r="CL7" s="244"/>
      <c r="CM7" s="244">
        <v>6</v>
      </c>
      <c r="CN7" s="244"/>
      <c r="CO7" s="244">
        <v>7</v>
      </c>
      <c r="CP7" s="244"/>
      <c r="CQ7" s="244">
        <v>5</v>
      </c>
      <c r="CR7" s="244"/>
      <c r="CS7" s="244">
        <v>8</v>
      </c>
      <c r="CT7" s="244"/>
      <c r="CU7" s="244"/>
      <c r="CV7" s="244"/>
      <c r="CW7" s="244">
        <f aca="true" t="shared" si="12" ref="CW7:CW66">CU7*CU$5+CS7*CS$5+CQ7*CQ$5+CO7*CO$5+CM7*CM$5+CK7*CK$5+CI7*CI$5+CG7*CG$5</f>
        <v>163</v>
      </c>
      <c r="CX7" s="245">
        <f aca="true" t="shared" si="13" ref="CX7:CX66">CW7/CW$5</f>
        <v>6.52</v>
      </c>
      <c r="CY7" s="442">
        <f aca="true" t="shared" si="14" ref="CY7:CY66">(CW7+CE7)/CY$5</f>
        <v>6.391304347826087</v>
      </c>
      <c r="CZ7" s="245">
        <f aca="true" t="shared" si="15" ref="CZ7:CZ66">(CW7+CE7+BP7+BD7+AI7+S7)/CZ$5</f>
        <v>6.2312925170068025</v>
      </c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</row>
    <row r="8" spans="1:118" ht="15.75">
      <c r="A8" s="2">
        <v>3</v>
      </c>
      <c r="B8" s="19" t="s">
        <v>927</v>
      </c>
      <c r="C8" s="39" t="s">
        <v>858</v>
      </c>
      <c r="D8" s="29">
        <v>33411</v>
      </c>
      <c r="E8" s="2" t="s">
        <v>529</v>
      </c>
      <c r="F8" s="19" t="s">
        <v>207</v>
      </c>
      <c r="G8" s="14" t="s">
        <v>177</v>
      </c>
      <c r="H8" s="14"/>
      <c r="I8" s="179">
        <v>6</v>
      </c>
      <c r="J8" s="179">
        <v>4</v>
      </c>
      <c r="K8" s="179">
        <v>6</v>
      </c>
      <c r="L8" s="179"/>
      <c r="M8" s="179">
        <v>6</v>
      </c>
      <c r="N8" s="179"/>
      <c r="O8" s="179">
        <v>6</v>
      </c>
      <c r="P8" s="179"/>
      <c r="Q8" s="179">
        <v>5</v>
      </c>
      <c r="R8" s="179"/>
      <c r="S8" s="244">
        <f t="shared" si="0"/>
        <v>151</v>
      </c>
      <c r="T8" s="245">
        <f t="shared" si="1"/>
        <v>5.8076923076923075</v>
      </c>
      <c r="U8" s="247">
        <v>7</v>
      </c>
      <c r="V8" s="247"/>
      <c r="W8" s="247">
        <v>8</v>
      </c>
      <c r="X8" s="247"/>
      <c r="Y8" s="247">
        <v>8</v>
      </c>
      <c r="Z8" s="247"/>
      <c r="AA8" s="247">
        <v>7</v>
      </c>
      <c r="AB8" s="247"/>
      <c r="AC8" s="247">
        <v>6</v>
      </c>
      <c r="AD8" s="247"/>
      <c r="AE8" s="247">
        <v>7</v>
      </c>
      <c r="AF8" s="247"/>
      <c r="AG8" s="247">
        <v>7</v>
      </c>
      <c r="AH8" s="247"/>
      <c r="AI8" s="244">
        <f t="shared" si="2"/>
        <v>181</v>
      </c>
      <c r="AJ8" s="245">
        <f t="shared" si="3"/>
        <v>7.24</v>
      </c>
      <c r="AK8" s="171">
        <f t="shared" si="4"/>
        <v>6.509803921568627</v>
      </c>
      <c r="AL8" s="192" t="s">
        <v>1299</v>
      </c>
      <c r="AM8" s="192" t="s">
        <v>1298</v>
      </c>
      <c r="AN8" s="212">
        <v>7</v>
      </c>
      <c r="AO8" s="212"/>
      <c r="AP8" s="212">
        <v>7</v>
      </c>
      <c r="AQ8" s="216"/>
      <c r="AR8" s="218">
        <v>6</v>
      </c>
      <c r="AS8" s="246"/>
      <c r="AT8" s="246">
        <v>7</v>
      </c>
      <c r="AU8" s="246"/>
      <c r="AV8" s="246">
        <v>9</v>
      </c>
      <c r="AW8" s="246"/>
      <c r="AX8" s="246">
        <v>8</v>
      </c>
      <c r="AY8" s="246"/>
      <c r="AZ8" s="246">
        <v>7</v>
      </c>
      <c r="BA8" s="246"/>
      <c r="BB8" s="246">
        <v>8</v>
      </c>
      <c r="BC8" s="246"/>
      <c r="BD8" s="244">
        <f t="shared" si="5"/>
        <v>206</v>
      </c>
      <c r="BE8" s="245">
        <f t="shared" si="6"/>
        <v>7.357142857142857</v>
      </c>
      <c r="BF8" s="244">
        <v>5</v>
      </c>
      <c r="BG8" s="244"/>
      <c r="BH8" s="244">
        <v>8</v>
      </c>
      <c r="BI8" s="244"/>
      <c r="BJ8" s="244">
        <v>7</v>
      </c>
      <c r="BK8" s="244"/>
      <c r="BL8" s="244">
        <v>8</v>
      </c>
      <c r="BM8" s="244"/>
      <c r="BN8" s="244">
        <v>6</v>
      </c>
      <c r="BO8" s="244"/>
      <c r="BP8" s="244">
        <f t="shared" si="7"/>
        <v>153</v>
      </c>
      <c r="BQ8" s="245">
        <f t="shared" si="8"/>
        <v>6.954545454545454</v>
      </c>
      <c r="BR8" s="245">
        <f t="shared" si="9"/>
        <v>7.18</v>
      </c>
      <c r="BS8" s="2" t="s">
        <v>1301</v>
      </c>
      <c r="BT8" s="3" t="s">
        <v>1298</v>
      </c>
      <c r="BU8" s="244">
        <v>8</v>
      </c>
      <c r="BV8" s="3"/>
      <c r="BW8" s="244">
        <v>7</v>
      </c>
      <c r="BX8" s="244"/>
      <c r="BY8" s="244">
        <v>9</v>
      </c>
      <c r="BZ8" s="244"/>
      <c r="CA8" s="244">
        <v>9</v>
      </c>
      <c r="CB8" s="244"/>
      <c r="CC8" s="244">
        <v>8</v>
      </c>
      <c r="CD8" s="244"/>
      <c r="CE8" s="244">
        <f t="shared" si="10"/>
        <v>173</v>
      </c>
      <c r="CF8" s="401">
        <f t="shared" si="11"/>
        <v>8.238095238095237</v>
      </c>
      <c r="CG8" s="241">
        <v>8</v>
      </c>
      <c r="CH8" s="244"/>
      <c r="CI8" s="244">
        <v>7</v>
      </c>
      <c r="CJ8" s="244"/>
      <c r="CK8" s="244">
        <v>7</v>
      </c>
      <c r="CL8" s="244"/>
      <c r="CM8" s="244">
        <v>7</v>
      </c>
      <c r="CN8" s="244"/>
      <c r="CO8" s="244">
        <v>8</v>
      </c>
      <c r="CP8" s="244"/>
      <c r="CQ8" s="244">
        <v>8</v>
      </c>
      <c r="CR8" s="244"/>
      <c r="CS8" s="244">
        <v>8</v>
      </c>
      <c r="CT8" s="244"/>
      <c r="CU8" s="244"/>
      <c r="CV8" s="244"/>
      <c r="CW8" s="244">
        <f t="shared" si="12"/>
        <v>188</v>
      </c>
      <c r="CX8" s="245">
        <f t="shared" si="13"/>
        <v>7.52</v>
      </c>
      <c r="CY8" s="442">
        <f t="shared" si="14"/>
        <v>7.8478260869565215</v>
      </c>
      <c r="CZ8" s="245">
        <f t="shared" si="15"/>
        <v>7.156462585034014</v>
      </c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</row>
    <row r="9" spans="1:118" ht="15.75">
      <c r="A9" s="2">
        <v>4</v>
      </c>
      <c r="B9" s="19" t="s">
        <v>722</v>
      </c>
      <c r="C9" s="39" t="s">
        <v>199</v>
      </c>
      <c r="D9" s="29">
        <v>33649</v>
      </c>
      <c r="E9" s="2" t="s">
        <v>529</v>
      </c>
      <c r="F9" s="19" t="s">
        <v>277</v>
      </c>
      <c r="G9" s="14" t="s">
        <v>278</v>
      </c>
      <c r="H9" s="14"/>
      <c r="I9" s="179">
        <v>5</v>
      </c>
      <c r="J9" s="179"/>
      <c r="K9" s="179">
        <v>7</v>
      </c>
      <c r="L9" s="179"/>
      <c r="M9" s="179">
        <v>6</v>
      </c>
      <c r="N9" s="179"/>
      <c r="O9" s="179">
        <v>6</v>
      </c>
      <c r="P9" s="179"/>
      <c r="Q9" s="179">
        <v>6</v>
      </c>
      <c r="R9" s="179"/>
      <c r="S9" s="244">
        <f t="shared" si="0"/>
        <v>158</v>
      </c>
      <c r="T9" s="245">
        <f t="shared" si="1"/>
        <v>6.076923076923077</v>
      </c>
      <c r="U9" s="247">
        <v>5</v>
      </c>
      <c r="V9" s="247"/>
      <c r="W9" s="247">
        <v>7</v>
      </c>
      <c r="X9" s="247"/>
      <c r="Y9" s="247">
        <v>5</v>
      </c>
      <c r="Z9" s="247"/>
      <c r="AA9" s="247">
        <v>7</v>
      </c>
      <c r="AB9" s="247"/>
      <c r="AC9" s="247">
        <v>5</v>
      </c>
      <c r="AD9" s="247"/>
      <c r="AE9" s="247">
        <v>7</v>
      </c>
      <c r="AF9" s="247"/>
      <c r="AG9" s="247">
        <v>5</v>
      </c>
      <c r="AH9" s="247"/>
      <c r="AI9" s="244">
        <f t="shared" si="2"/>
        <v>147</v>
      </c>
      <c r="AJ9" s="245">
        <f t="shared" si="3"/>
        <v>5.88</v>
      </c>
      <c r="AK9" s="171">
        <f t="shared" si="4"/>
        <v>5.980392156862745</v>
      </c>
      <c r="AL9" s="192" t="s">
        <v>1297</v>
      </c>
      <c r="AM9" s="192" t="s">
        <v>1298</v>
      </c>
      <c r="AN9" s="212">
        <v>5</v>
      </c>
      <c r="AO9" s="212"/>
      <c r="AP9" s="212">
        <v>7</v>
      </c>
      <c r="AQ9" s="216"/>
      <c r="AR9" s="218">
        <v>5</v>
      </c>
      <c r="AS9" s="246"/>
      <c r="AT9" s="246">
        <v>8</v>
      </c>
      <c r="AU9" s="246"/>
      <c r="AV9" s="246">
        <v>6</v>
      </c>
      <c r="AW9" s="246"/>
      <c r="AX9" s="246">
        <v>7</v>
      </c>
      <c r="AY9" s="246"/>
      <c r="AZ9" s="246">
        <v>5</v>
      </c>
      <c r="BA9" s="246"/>
      <c r="BB9" s="246">
        <v>7</v>
      </c>
      <c r="BC9" s="246"/>
      <c r="BD9" s="244">
        <f t="shared" si="5"/>
        <v>175</v>
      </c>
      <c r="BE9" s="245">
        <f t="shared" si="6"/>
        <v>6.25</v>
      </c>
      <c r="BF9" s="244">
        <v>7</v>
      </c>
      <c r="BG9" s="244"/>
      <c r="BH9" s="244">
        <v>8</v>
      </c>
      <c r="BI9" s="244"/>
      <c r="BJ9" s="244">
        <v>7</v>
      </c>
      <c r="BK9" s="244"/>
      <c r="BL9" s="244">
        <v>7</v>
      </c>
      <c r="BM9" s="244"/>
      <c r="BN9" s="244">
        <v>5</v>
      </c>
      <c r="BO9" s="244"/>
      <c r="BP9" s="244">
        <f t="shared" si="7"/>
        <v>148</v>
      </c>
      <c r="BQ9" s="245">
        <f t="shared" si="8"/>
        <v>6.7272727272727275</v>
      </c>
      <c r="BR9" s="245">
        <f t="shared" si="9"/>
        <v>6.46</v>
      </c>
      <c r="BS9" s="2" t="s">
        <v>1299</v>
      </c>
      <c r="BT9" s="3" t="s">
        <v>1298</v>
      </c>
      <c r="BU9" s="244">
        <v>8</v>
      </c>
      <c r="BV9" s="3"/>
      <c r="BW9" s="244">
        <v>8</v>
      </c>
      <c r="BX9" s="244"/>
      <c r="BY9" s="244">
        <v>8</v>
      </c>
      <c r="BZ9" s="244"/>
      <c r="CA9" s="244">
        <v>7</v>
      </c>
      <c r="CB9" s="244"/>
      <c r="CC9" s="244">
        <v>6</v>
      </c>
      <c r="CD9" s="244"/>
      <c r="CE9" s="244">
        <f t="shared" si="10"/>
        <v>157</v>
      </c>
      <c r="CF9" s="401">
        <f t="shared" si="11"/>
        <v>7.476190476190476</v>
      </c>
      <c r="CG9" s="241">
        <v>8</v>
      </c>
      <c r="CH9" s="244"/>
      <c r="CI9" s="244">
        <v>7</v>
      </c>
      <c r="CJ9" s="244"/>
      <c r="CK9" s="244">
        <v>8</v>
      </c>
      <c r="CL9" s="244"/>
      <c r="CM9" s="244">
        <v>7</v>
      </c>
      <c r="CN9" s="244"/>
      <c r="CO9" s="244">
        <v>9</v>
      </c>
      <c r="CP9" s="244"/>
      <c r="CQ9" s="244">
        <v>8</v>
      </c>
      <c r="CR9" s="244"/>
      <c r="CS9" s="244">
        <v>8</v>
      </c>
      <c r="CT9" s="244"/>
      <c r="CU9" s="244"/>
      <c r="CV9" s="244"/>
      <c r="CW9" s="244">
        <f t="shared" si="12"/>
        <v>195</v>
      </c>
      <c r="CX9" s="245">
        <f t="shared" si="13"/>
        <v>7.8</v>
      </c>
      <c r="CY9" s="442">
        <f t="shared" si="14"/>
        <v>7.6521739130434785</v>
      </c>
      <c r="CZ9" s="245">
        <f t="shared" si="15"/>
        <v>6.666666666666667</v>
      </c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</row>
    <row r="10" spans="1:118" ht="15.75">
      <c r="A10" s="2">
        <v>5</v>
      </c>
      <c r="B10" s="19" t="s">
        <v>550</v>
      </c>
      <c r="C10" s="39" t="s">
        <v>797</v>
      </c>
      <c r="D10" s="29">
        <v>33547</v>
      </c>
      <c r="E10" s="2" t="s">
        <v>529</v>
      </c>
      <c r="F10" s="19" t="s">
        <v>944</v>
      </c>
      <c r="G10" s="14" t="s">
        <v>288</v>
      </c>
      <c r="H10" s="14"/>
      <c r="I10" s="179">
        <v>5</v>
      </c>
      <c r="J10" s="179"/>
      <c r="K10" s="179">
        <v>6</v>
      </c>
      <c r="L10" s="179"/>
      <c r="M10" s="180">
        <v>5</v>
      </c>
      <c r="N10" s="179"/>
      <c r="O10" s="179">
        <v>6</v>
      </c>
      <c r="P10" s="179"/>
      <c r="Q10" s="179">
        <v>7</v>
      </c>
      <c r="R10" s="179"/>
      <c r="S10" s="244">
        <f t="shared" si="0"/>
        <v>152</v>
      </c>
      <c r="T10" s="245">
        <f t="shared" si="1"/>
        <v>5.846153846153846</v>
      </c>
      <c r="U10" s="247">
        <v>6</v>
      </c>
      <c r="V10" s="247"/>
      <c r="W10" s="247">
        <v>8</v>
      </c>
      <c r="X10" s="247"/>
      <c r="Y10" s="247">
        <v>7</v>
      </c>
      <c r="Z10" s="247"/>
      <c r="AA10" s="247">
        <v>8</v>
      </c>
      <c r="AB10" s="247"/>
      <c r="AC10" s="247">
        <v>6</v>
      </c>
      <c r="AD10" s="247" t="s">
        <v>1289</v>
      </c>
      <c r="AE10" s="247">
        <v>5</v>
      </c>
      <c r="AF10" s="247"/>
      <c r="AG10" s="247">
        <v>5</v>
      </c>
      <c r="AH10" s="247"/>
      <c r="AI10" s="244">
        <f t="shared" si="2"/>
        <v>162</v>
      </c>
      <c r="AJ10" s="245">
        <f t="shared" si="3"/>
        <v>6.48</v>
      </c>
      <c r="AK10" s="171">
        <f t="shared" si="4"/>
        <v>6.1568627450980395</v>
      </c>
      <c r="AL10" s="192" t="s">
        <v>1297</v>
      </c>
      <c r="AM10" s="192" t="s">
        <v>1298</v>
      </c>
      <c r="AN10" s="212">
        <v>6</v>
      </c>
      <c r="AO10" s="212"/>
      <c r="AP10" s="212">
        <v>6</v>
      </c>
      <c r="AQ10" s="216"/>
      <c r="AR10" s="218">
        <v>5</v>
      </c>
      <c r="AS10" s="246"/>
      <c r="AT10" s="246">
        <v>6</v>
      </c>
      <c r="AU10" s="246"/>
      <c r="AV10" s="246">
        <v>6</v>
      </c>
      <c r="AW10" s="246"/>
      <c r="AX10" s="246">
        <v>7</v>
      </c>
      <c r="AY10" s="246"/>
      <c r="AZ10" s="246">
        <v>6</v>
      </c>
      <c r="BA10" s="246"/>
      <c r="BB10" s="246">
        <v>5</v>
      </c>
      <c r="BC10" s="246"/>
      <c r="BD10" s="244">
        <f t="shared" si="5"/>
        <v>164</v>
      </c>
      <c r="BE10" s="245">
        <f t="shared" si="6"/>
        <v>5.857142857142857</v>
      </c>
      <c r="BF10" s="244">
        <v>7</v>
      </c>
      <c r="BG10" s="244"/>
      <c r="BH10" s="244">
        <v>5</v>
      </c>
      <c r="BI10" s="244"/>
      <c r="BJ10" s="244">
        <v>5</v>
      </c>
      <c r="BK10" s="244"/>
      <c r="BL10" s="244">
        <v>6</v>
      </c>
      <c r="BM10" s="244"/>
      <c r="BN10" s="244">
        <v>5</v>
      </c>
      <c r="BO10" s="244">
        <v>3</v>
      </c>
      <c r="BP10" s="244">
        <f t="shared" si="7"/>
        <v>122</v>
      </c>
      <c r="BQ10" s="245">
        <f t="shared" si="8"/>
        <v>5.545454545454546</v>
      </c>
      <c r="BR10" s="245">
        <f t="shared" si="9"/>
        <v>5.72</v>
      </c>
      <c r="BS10" s="2" t="s">
        <v>1297</v>
      </c>
      <c r="BT10" s="3" t="s">
        <v>1298</v>
      </c>
      <c r="BU10" s="244">
        <v>8</v>
      </c>
      <c r="BV10" s="3"/>
      <c r="BW10" s="244">
        <v>7</v>
      </c>
      <c r="BX10" s="244"/>
      <c r="BY10" s="244">
        <v>6</v>
      </c>
      <c r="BZ10" s="244"/>
      <c r="CA10" s="244">
        <v>7</v>
      </c>
      <c r="CB10" s="244"/>
      <c r="CC10" s="244">
        <v>7</v>
      </c>
      <c r="CD10" s="244"/>
      <c r="CE10" s="244">
        <f t="shared" si="10"/>
        <v>148</v>
      </c>
      <c r="CF10" s="401">
        <f t="shared" si="11"/>
        <v>7.0476190476190474</v>
      </c>
      <c r="CG10" s="241">
        <v>8</v>
      </c>
      <c r="CH10" s="244"/>
      <c r="CI10" s="244">
        <v>7</v>
      </c>
      <c r="CJ10" s="244"/>
      <c r="CK10" s="244">
        <v>8</v>
      </c>
      <c r="CL10" s="244"/>
      <c r="CM10" s="244">
        <v>6</v>
      </c>
      <c r="CN10" s="244"/>
      <c r="CO10" s="244">
        <v>6</v>
      </c>
      <c r="CP10" s="244"/>
      <c r="CQ10" s="244">
        <v>7</v>
      </c>
      <c r="CR10" s="244"/>
      <c r="CS10" s="244">
        <v>8</v>
      </c>
      <c r="CT10" s="244"/>
      <c r="CU10" s="244"/>
      <c r="CV10" s="244"/>
      <c r="CW10" s="244">
        <f t="shared" si="12"/>
        <v>176</v>
      </c>
      <c r="CX10" s="245">
        <f t="shared" si="13"/>
        <v>7.04</v>
      </c>
      <c r="CY10" s="442">
        <f t="shared" si="14"/>
        <v>7.043478260869565</v>
      </c>
      <c r="CZ10" s="245">
        <f t="shared" si="15"/>
        <v>6.285714285714286</v>
      </c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</row>
    <row r="11" spans="1:118" ht="15.75">
      <c r="A11" s="2">
        <v>6</v>
      </c>
      <c r="B11" s="19" t="s">
        <v>945</v>
      </c>
      <c r="C11" s="39" t="s">
        <v>797</v>
      </c>
      <c r="D11" s="29">
        <v>33707</v>
      </c>
      <c r="E11" s="2" t="s">
        <v>529</v>
      </c>
      <c r="F11" s="19" t="s">
        <v>297</v>
      </c>
      <c r="G11" s="14" t="s">
        <v>278</v>
      </c>
      <c r="H11" s="14"/>
      <c r="I11" s="179">
        <v>6</v>
      </c>
      <c r="J11" s="179"/>
      <c r="K11" s="179">
        <v>5</v>
      </c>
      <c r="L11" s="179"/>
      <c r="M11" s="179">
        <v>5</v>
      </c>
      <c r="N11" s="179"/>
      <c r="O11" s="179">
        <v>5</v>
      </c>
      <c r="P11" s="179"/>
      <c r="Q11" s="179">
        <v>7</v>
      </c>
      <c r="R11" s="179"/>
      <c r="S11" s="244">
        <f t="shared" si="0"/>
        <v>145</v>
      </c>
      <c r="T11" s="245">
        <f t="shared" si="1"/>
        <v>5.576923076923077</v>
      </c>
      <c r="U11" s="247">
        <v>6</v>
      </c>
      <c r="V11" s="247"/>
      <c r="W11" s="247">
        <v>8</v>
      </c>
      <c r="X11" s="247"/>
      <c r="Y11" s="247">
        <v>6</v>
      </c>
      <c r="Z11" s="247"/>
      <c r="AA11" s="247">
        <v>9</v>
      </c>
      <c r="AB11" s="247"/>
      <c r="AC11" s="247">
        <v>6</v>
      </c>
      <c r="AD11" s="247"/>
      <c r="AE11" s="247">
        <v>7</v>
      </c>
      <c r="AF11" s="247"/>
      <c r="AG11" s="247">
        <v>5</v>
      </c>
      <c r="AH11" s="247"/>
      <c r="AI11" s="244">
        <f t="shared" si="2"/>
        <v>168</v>
      </c>
      <c r="AJ11" s="245">
        <f t="shared" si="3"/>
        <v>6.72</v>
      </c>
      <c r="AK11" s="171">
        <f t="shared" si="4"/>
        <v>6.137254901960785</v>
      </c>
      <c r="AL11" s="192" t="s">
        <v>1299</v>
      </c>
      <c r="AM11" s="192" t="s">
        <v>1298</v>
      </c>
      <c r="AN11" s="212">
        <v>7</v>
      </c>
      <c r="AO11" s="212"/>
      <c r="AP11" s="212">
        <v>8</v>
      </c>
      <c r="AQ11" s="216"/>
      <c r="AR11" s="218">
        <v>6</v>
      </c>
      <c r="AS11" s="246"/>
      <c r="AT11" s="246">
        <v>6</v>
      </c>
      <c r="AU11" s="246"/>
      <c r="AV11" s="246">
        <v>8</v>
      </c>
      <c r="AW11" s="246"/>
      <c r="AX11" s="246">
        <v>7</v>
      </c>
      <c r="AY11" s="246"/>
      <c r="AZ11" s="246">
        <v>6</v>
      </c>
      <c r="BA11" s="246"/>
      <c r="BB11" s="246">
        <v>9</v>
      </c>
      <c r="BC11" s="246"/>
      <c r="BD11" s="244">
        <f t="shared" si="5"/>
        <v>200</v>
      </c>
      <c r="BE11" s="245">
        <f t="shared" si="6"/>
        <v>7.142857142857143</v>
      </c>
      <c r="BF11" s="244">
        <v>7</v>
      </c>
      <c r="BG11" s="244"/>
      <c r="BH11" s="244">
        <v>7</v>
      </c>
      <c r="BI11" s="244"/>
      <c r="BJ11" s="244">
        <v>6</v>
      </c>
      <c r="BK11" s="244"/>
      <c r="BL11" s="244">
        <v>7</v>
      </c>
      <c r="BM11" s="244"/>
      <c r="BN11" s="244">
        <v>5</v>
      </c>
      <c r="BO11" s="244"/>
      <c r="BP11" s="244">
        <f t="shared" si="7"/>
        <v>140</v>
      </c>
      <c r="BQ11" s="245">
        <f t="shared" si="8"/>
        <v>6.363636363636363</v>
      </c>
      <c r="BR11" s="245">
        <f t="shared" si="9"/>
        <v>6.8</v>
      </c>
      <c r="BS11" s="2" t="s">
        <v>1299</v>
      </c>
      <c r="BT11" s="3" t="s">
        <v>1298</v>
      </c>
      <c r="BU11" s="244">
        <v>9</v>
      </c>
      <c r="BV11" s="3"/>
      <c r="BW11" s="244">
        <v>7</v>
      </c>
      <c r="BX11" s="244"/>
      <c r="BY11" s="244">
        <v>7</v>
      </c>
      <c r="BZ11" s="244"/>
      <c r="CA11" s="244">
        <v>8</v>
      </c>
      <c r="CB11" s="244"/>
      <c r="CC11" s="244">
        <v>9</v>
      </c>
      <c r="CD11" s="244"/>
      <c r="CE11" s="244">
        <f t="shared" si="10"/>
        <v>170</v>
      </c>
      <c r="CF11" s="401">
        <f t="shared" si="11"/>
        <v>8.095238095238095</v>
      </c>
      <c r="CG11" s="241">
        <v>8</v>
      </c>
      <c r="CH11" s="244"/>
      <c r="CI11" s="244">
        <v>9</v>
      </c>
      <c r="CJ11" s="244"/>
      <c r="CK11" s="244">
        <v>8</v>
      </c>
      <c r="CL11" s="244"/>
      <c r="CM11" s="244">
        <v>8</v>
      </c>
      <c r="CN11" s="244"/>
      <c r="CO11" s="244">
        <v>8</v>
      </c>
      <c r="CP11" s="244"/>
      <c r="CQ11" s="244">
        <v>8</v>
      </c>
      <c r="CR11" s="244"/>
      <c r="CS11" s="244">
        <v>8</v>
      </c>
      <c r="CT11" s="244"/>
      <c r="CU11" s="244"/>
      <c r="CV11" s="244"/>
      <c r="CW11" s="244">
        <f t="shared" si="12"/>
        <v>203</v>
      </c>
      <c r="CX11" s="245">
        <f t="shared" si="13"/>
        <v>8.12</v>
      </c>
      <c r="CY11" s="442">
        <f t="shared" si="14"/>
        <v>8.108695652173912</v>
      </c>
      <c r="CZ11" s="245">
        <f t="shared" si="15"/>
        <v>6.979591836734694</v>
      </c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</row>
    <row r="12" spans="1:118" ht="15.75">
      <c r="A12" s="2">
        <v>7</v>
      </c>
      <c r="B12" s="19" t="s">
        <v>946</v>
      </c>
      <c r="C12" s="39" t="s">
        <v>797</v>
      </c>
      <c r="D12" s="29">
        <v>33916</v>
      </c>
      <c r="E12" s="2" t="s">
        <v>529</v>
      </c>
      <c r="F12" s="19" t="s">
        <v>388</v>
      </c>
      <c r="G12" s="14" t="s">
        <v>177</v>
      </c>
      <c r="H12" s="14"/>
      <c r="I12" s="179">
        <v>6</v>
      </c>
      <c r="J12" s="179"/>
      <c r="K12" s="179">
        <v>5</v>
      </c>
      <c r="L12" s="179"/>
      <c r="M12" s="179">
        <v>5</v>
      </c>
      <c r="N12" s="179"/>
      <c r="O12" s="179">
        <v>7</v>
      </c>
      <c r="P12" s="179"/>
      <c r="Q12" s="179">
        <v>5</v>
      </c>
      <c r="R12" s="179"/>
      <c r="S12" s="244">
        <f t="shared" si="0"/>
        <v>145</v>
      </c>
      <c r="T12" s="245">
        <f t="shared" si="1"/>
        <v>5.576923076923077</v>
      </c>
      <c r="U12" s="247">
        <v>5</v>
      </c>
      <c r="V12" s="247"/>
      <c r="W12" s="247">
        <v>5</v>
      </c>
      <c r="X12" s="247">
        <v>4</v>
      </c>
      <c r="Y12" s="247">
        <v>6</v>
      </c>
      <c r="Z12" s="247" t="s">
        <v>1320</v>
      </c>
      <c r="AA12" s="247">
        <v>6</v>
      </c>
      <c r="AB12" s="247"/>
      <c r="AC12" s="247">
        <v>7</v>
      </c>
      <c r="AD12" s="247"/>
      <c r="AE12" s="247">
        <v>5</v>
      </c>
      <c r="AF12" s="247"/>
      <c r="AG12" s="247">
        <v>5</v>
      </c>
      <c r="AH12" s="247"/>
      <c r="AI12" s="244">
        <f t="shared" si="2"/>
        <v>139</v>
      </c>
      <c r="AJ12" s="245">
        <f t="shared" si="3"/>
        <v>5.56</v>
      </c>
      <c r="AK12" s="171">
        <f t="shared" si="4"/>
        <v>5.568627450980392</v>
      </c>
      <c r="AL12" s="192" t="s">
        <v>1297</v>
      </c>
      <c r="AM12" s="192" t="s">
        <v>1298</v>
      </c>
      <c r="AN12" s="212">
        <v>5</v>
      </c>
      <c r="AO12" s="212"/>
      <c r="AP12" s="212">
        <v>6</v>
      </c>
      <c r="AQ12" s="216"/>
      <c r="AR12" s="218">
        <v>6</v>
      </c>
      <c r="AS12" s="246"/>
      <c r="AT12" s="246">
        <v>6</v>
      </c>
      <c r="AU12" s="246"/>
      <c r="AV12" s="246">
        <v>6</v>
      </c>
      <c r="AW12" s="246"/>
      <c r="AX12" s="246">
        <v>7</v>
      </c>
      <c r="AY12" s="246"/>
      <c r="AZ12" s="246">
        <v>5</v>
      </c>
      <c r="BA12" s="246"/>
      <c r="BB12" s="246">
        <v>6</v>
      </c>
      <c r="BC12" s="246"/>
      <c r="BD12" s="244">
        <f t="shared" si="5"/>
        <v>163</v>
      </c>
      <c r="BE12" s="245">
        <f t="shared" si="6"/>
        <v>5.821428571428571</v>
      </c>
      <c r="BF12" s="244">
        <v>5</v>
      </c>
      <c r="BG12" s="244"/>
      <c r="BH12" s="244">
        <v>5</v>
      </c>
      <c r="BI12" s="244">
        <v>4</v>
      </c>
      <c r="BJ12" s="244">
        <v>5</v>
      </c>
      <c r="BK12" s="244"/>
      <c r="BL12" s="244">
        <v>6</v>
      </c>
      <c r="BM12" s="244"/>
      <c r="BN12" s="244">
        <v>5</v>
      </c>
      <c r="BO12" s="244">
        <v>3</v>
      </c>
      <c r="BP12" s="244">
        <f t="shared" si="7"/>
        <v>116</v>
      </c>
      <c r="BQ12" s="245">
        <f t="shared" si="8"/>
        <v>5.2727272727272725</v>
      </c>
      <c r="BR12" s="245">
        <f t="shared" si="9"/>
        <v>5.58</v>
      </c>
      <c r="BS12" s="2" t="s">
        <v>1297</v>
      </c>
      <c r="BT12" s="3" t="s">
        <v>1298</v>
      </c>
      <c r="BU12" s="244">
        <v>6</v>
      </c>
      <c r="BV12" s="3"/>
      <c r="BW12" s="244">
        <v>6</v>
      </c>
      <c r="BX12" s="244"/>
      <c r="BY12" s="244">
        <v>5</v>
      </c>
      <c r="BZ12" s="244"/>
      <c r="CA12" s="244">
        <v>6</v>
      </c>
      <c r="CB12" s="244"/>
      <c r="CC12" s="244">
        <v>5</v>
      </c>
      <c r="CD12" s="244"/>
      <c r="CE12" s="244">
        <f t="shared" si="10"/>
        <v>117</v>
      </c>
      <c r="CF12" s="401">
        <f t="shared" si="11"/>
        <v>5.571428571428571</v>
      </c>
      <c r="CG12" s="241">
        <v>6</v>
      </c>
      <c r="CH12" s="244"/>
      <c r="CI12" s="244">
        <v>6</v>
      </c>
      <c r="CJ12" s="244"/>
      <c r="CK12" s="244">
        <v>6</v>
      </c>
      <c r="CL12" s="244"/>
      <c r="CM12" s="244">
        <v>7</v>
      </c>
      <c r="CN12" s="244"/>
      <c r="CO12" s="244">
        <v>7</v>
      </c>
      <c r="CP12" s="244"/>
      <c r="CQ12" s="244">
        <v>6</v>
      </c>
      <c r="CR12" s="244"/>
      <c r="CS12" s="244">
        <v>8</v>
      </c>
      <c r="CT12" s="244"/>
      <c r="CU12" s="244"/>
      <c r="CV12" s="244"/>
      <c r="CW12" s="244">
        <f t="shared" si="12"/>
        <v>160</v>
      </c>
      <c r="CX12" s="245">
        <f t="shared" si="13"/>
        <v>6.4</v>
      </c>
      <c r="CY12" s="442">
        <f t="shared" si="14"/>
        <v>6.021739130434782</v>
      </c>
      <c r="CZ12" s="245">
        <f t="shared" si="15"/>
        <v>5.714285714285714</v>
      </c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</row>
    <row r="13" spans="1:118" ht="15.75">
      <c r="A13" s="2">
        <v>8</v>
      </c>
      <c r="B13" s="19" t="s">
        <v>802</v>
      </c>
      <c r="C13" s="39" t="s">
        <v>303</v>
      </c>
      <c r="D13" s="29">
        <v>33689</v>
      </c>
      <c r="E13" s="2" t="s">
        <v>529</v>
      </c>
      <c r="F13" s="19" t="s">
        <v>947</v>
      </c>
      <c r="G13" s="14" t="s">
        <v>102</v>
      </c>
      <c r="H13" s="14"/>
      <c r="I13" s="179">
        <v>5</v>
      </c>
      <c r="J13" s="179"/>
      <c r="K13" s="179">
        <v>5</v>
      </c>
      <c r="L13" s="179"/>
      <c r="M13" s="179">
        <v>6</v>
      </c>
      <c r="N13" s="179"/>
      <c r="O13" s="179">
        <v>5</v>
      </c>
      <c r="P13" s="179"/>
      <c r="Q13" s="179">
        <v>5</v>
      </c>
      <c r="R13" s="179"/>
      <c r="S13" s="244">
        <f t="shared" si="0"/>
        <v>134</v>
      </c>
      <c r="T13" s="245">
        <f t="shared" si="1"/>
        <v>5.153846153846154</v>
      </c>
      <c r="U13" s="247">
        <v>5</v>
      </c>
      <c r="V13" s="247"/>
      <c r="W13" s="247">
        <v>5</v>
      </c>
      <c r="X13" s="247"/>
      <c r="Y13" s="247">
        <v>5</v>
      </c>
      <c r="Z13" s="247"/>
      <c r="AA13" s="247">
        <v>6</v>
      </c>
      <c r="AB13" s="247"/>
      <c r="AC13" s="247">
        <v>5</v>
      </c>
      <c r="AD13" s="247"/>
      <c r="AE13" s="247">
        <v>5</v>
      </c>
      <c r="AF13" s="247"/>
      <c r="AG13" s="247">
        <v>7</v>
      </c>
      <c r="AH13" s="247"/>
      <c r="AI13" s="244">
        <f t="shared" si="2"/>
        <v>134</v>
      </c>
      <c r="AJ13" s="245">
        <f t="shared" si="3"/>
        <v>5.36</v>
      </c>
      <c r="AK13" s="171">
        <f t="shared" si="4"/>
        <v>5.254901960784314</v>
      </c>
      <c r="AL13" s="192" t="s">
        <v>1297</v>
      </c>
      <c r="AM13" s="192" t="s">
        <v>1298</v>
      </c>
      <c r="AN13" s="212">
        <v>5</v>
      </c>
      <c r="AO13" s="212"/>
      <c r="AP13" s="212">
        <v>7</v>
      </c>
      <c r="AQ13" s="216"/>
      <c r="AR13" s="218">
        <v>5</v>
      </c>
      <c r="AS13" s="246"/>
      <c r="AT13" s="246">
        <v>7</v>
      </c>
      <c r="AU13" s="246"/>
      <c r="AV13" s="246">
        <v>8</v>
      </c>
      <c r="AW13" s="246"/>
      <c r="AX13" s="246">
        <v>8</v>
      </c>
      <c r="AY13" s="246"/>
      <c r="AZ13" s="246">
        <v>7</v>
      </c>
      <c r="BA13" s="246"/>
      <c r="BB13" s="246">
        <v>6</v>
      </c>
      <c r="BC13" s="246"/>
      <c r="BD13" s="244">
        <f t="shared" si="5"/>
        <v>182</v>
      </c>
      <c r="BE13" s="245">
        <f t="shared" si="6"/>
        <v>6.5</v>
      </c>
      <c r="BF13" s="244">
        <v>5</v>
      </c>
      <c r="BG13" s="244"/>
      <c r="BH13" s="244">
        <v>6</v>
      </c>
      <c r="BI13" s="244">
        <v>3</v>
      </c>
      <c r="BJ13" s="244">
        <v>6</v>
      </c>
      <c r="BK13" s="244"/>
      <c r="BL13" s="244">
        <v>6</v>
      </c>
      <c r="BM13" s="244"/>
      <c r="BN13" s="244">
        <v>5</v>
      </c>
      <c r="BO13" s="244"/>
      <c r="BP13" s="244">
        <f t="shared" si="7"/>
        <v>124</v>
      </c>
      <c r="BQ13" s="245">
        <f t="shared" si="8"/>
        <v>5.636363636363637</v>
      </c>
      <c r="BR13" s="245">
        <f t="shared" si="9"/>
        <v>6.12</v>
      </c>
      <c r="BS13" s="2" t="s">
        <v>1299</v>
      </c>
      <c r="BT13" s="3" t="s">
        <v>1298</v>
      </c>
      <c r="BU13" s="244">
        <v>6</v>
      </c>
      <c r="BV13" s="3"/>
      <c r="BW13" s="244">
        <v>7</v>
      </c>
      <c r="BX13" s="244"/>
      <c r="BY13" s="244">
        <v>6</v>
      </c>
      <c r="BZ13" s="244">
        <v>4</v>
      </c>
      <c r="CA13" s="244">
        <v>6</v>
      </c>
      <c r="CB13" s="244">
        <v>4</v>
      </c>
      <c r="CC13" s="244">
        <v>6</v>
      </c>
      <c r="CD13" s="244"/>
      <c r="CE13" s="244">
        <f t="shared" si="10"/>
        <v>129</v>
      </c>
      <c r="CF13" s="401">
        <f t="shared" si="11"/>
        <v>6.142857142857143</v>
      </c>
      <c r="CG13" s="241">
        <v>5</v>
      </c>
      <c r="CH13" s="244"/>
      <c r="CI13" s="244">
        <v>6</v>
      </c>
      <c r="CJ13" s="244"/>
      <c r="CK13" s="244">
        <v>8</v>
      </c>
      <c r="CL13" s="244"/>
      <c r="CM13" s="244">
        <v>7</v>
      </c>
      <c r="CN13" s="244"/>
      <c r="CO13" s="244">
        <v>5</v>
      </c>
      <c r="CP13" s="244"/>
      <c r="CQ13" s="244">
        <v>7</v>
      </c>
      <c r="CR13" s="244"/>
      <c r="CS13" s="244">
        <v>8</v>
      </c>
      <c r="CT13" s="244"/>
      <c r="CU13" s="244"/>
      <c r="CV13" s="244"/>
      <c r="CW13" s="244">
        <f t="shared" si="12"/>
        <v>163</v>
      </c>
      <c r="CX13" s="245">
        <f t="shared" si="13"/>
        <v>6.52</v>
      </c>
      <c r="CY13" s="442">
        <f t="shared" si="14"/>
        <v>6.3478260869565215</v>
      </c>
      <c r="CZ13" s="245">
        <f t="shared" si="15"/>
        <v>5.891156462585034</v>
      </c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</row>
    <row r="14" spans="1:118" s="380" customFormat="1" ht="15.75">
      <c r="A14" s="2">
        <v>9</v>
      </c>
      <c r="B14" s="21" t="s">
        <v>948</v>
      </c>
      <c r="C14" s="40" t="s">
        <v>303</v>
      </c>
      <c r="D14" s="382">
        <v>33611</v>
      </c>
      <c r="E14" s="381" t="s">
        <v>529</v>
      </c>
      <c r="F14" s="21" t="s">
        <v>83</v>
      </c>
      <c r="G14" s="43" t="s">
        <v>67</v>
      </c>
      <c r="H14" s="43"/>
      <c r="I14" s="180">
        <v>5</v>
      </c>
      <c r="J14" s="180">
        <v>3</v>
      </c>
      <c r="K14" s="180">
        <v>6</v>
      </c>
      <c r="L14" s="180"/>
      <c r="M14" s="180">
        <v>5</v>
      </c>
      <c r="N14" s="180"/>
      <c r="O14" s="180">
        <v>6</v>
      </c>
      <c r="P14" s="180"/>
      <c r="Q14" s="180">
        <v>5</v>
      </c>
      <c r="R14" s="180">
        <v>3</v>
      </c>
      <c r="S14" s="247">
        <f t="shared" si="0"/>
        <v>142</v>
      </c>
      <c r="T14" s="344">
        <f t="shared" si="1"/>
        <v>5.461538461538462</v>
      </c>
      <c r="U14" s="247">
        <v>7</v>
      </c>
      <c r="V14" s="247" t="s">
        <v>1292</v>
      </c>
      <c r="W14" s="247">
        <v>5</v>
      </c>
      <c r="X14" s="247"/>
      <c r="Y14" s="247">
        <v>5</v>
      </c>
      <c r="Z14" s="247"/>
      <c r="AA14" s="247">
        <v>7</v>
      </c>
      <c r="AB14" s="247"/>
      <c r="AC14" s="247">
        <v>6</v>
      </c>
      <c r="AD14" s="247">
        <v>0</v>
      </c>
      <c r="AE14" s="247">
        <v>7</v>
      </c>
      <c r="AF14" s="247"/>
      <c r="AG14" s="247">
        <v>5</v>
      </c>
      <c r="AH14" s="247"/>
      <c r="AI14" s="247">
        <f t="shared" si="2"/>
        <v>148</v>
      </c>
      <c r="AJ14" s="344">
        <f t="shared" si="3"/>
        <v>5.92</v>
      </c>
      <c r="AK14" s="171">
        <f t="shared" si="4"/>
        <v>5.686274509803922</v>
      </c>
      <c r="AL14" s="383" t="s">
        <v>1297</v>
      </c>
      <c r="AM14" s="383" t="s">
        <v>1298</v>
      </c>
      <c r="AN14" s="384">
        <v>5</v>
      </c>
      <c r="AO14" s="384"/>
      <c r="AP14" s="384">
        <v>6</v>
      </c>
      <c r="AQ14" s="249"/>
      <c r="AR14" s="254"/>
      <c r="AS14" s="385" t="s">
        <v>1229</v>
      </c>
      <c r="AT14" s="385">
        <v>5</v>
      </c>
      <c r="AU14" s="385">
        <v>3</v>
      </c>
      <c r="AV14" s="385">
        <v>6</v>
      </c>
      <c r="AW14" s="385"/>
      <c r="AX14" s="385">
        <v>6</v>
      </c>
      <c r="AY14" s="385"/>
      <c r="AZ14" s="385">
        <v>5</v>
      </c>
      <c r="BA14" s="385"/>
      <c r="BB14" s="385">
        <v>5</v>
      </c>
      <c r="BC14" s="385">
        <v>3</v>
      </c>
      <c r="BD14" s="247">
        <f t="shared" si="5"/>
        <v>134</v>
      </c>
      <c r="BE14" s="344">
        <f t="shared" si="6"/>
        <v>4.785714285714286</v>
      </c>
      <c r="BF14" s="247">
        <v>6</v>
      </c>
      <c r="BG14" s="247"/>
      <c r="BH14" s="247">
        <v>6</v>
      </c>
      <c r="BI14" s="247" t="s">
        <v>1290</v>
      </c>
      <c r="BJ14" s="247">
        <v>6</v>
      </c>
      <c r="BK14" s="247" t="s">
        <v>1229</v>
      </c>
      <c r="BL14" s="247">
        <v>8</v>
      </c>
      <c r="BM14" s="247"/>
      <c r="BN14" s="247">
        <v>5</v>
      </c>
      <c r="BO14" s="247">
        <v>4</v>
      </c>
      <c r="BP14" s="247">
        <f t="shared" si="7"/>
        <v>139</v>
      </c>
      <c r="BQ14" s="344">
        <f t="shared" si="8"/>
        <v>6.318181818181818</v>
      </c>
      <c r="BR14" s="344">
        <f t="shared" si="9"/>
        <v>5.46</v>
      </c>
      <c r="BS14" s="136" t="s">
        <v>1302</v>
      </c>
      <c r="BT14" s="136" t="s">
        <v>1303</v>
      </c>
      <c r="BU14" s="247">
        <v>6</v>
      </c>
      <c r="BV14" s="136"/>
      <c r="BW14" s="247">
        <v>7</v>
      </c>
      <c r="BX14" s="247"/>
      <c r="BY14" s="247">
        <v>5</v>
      </c>
      <c r="BZ14" s="247">
        <v>4</v>
      </c>
      <c r="CA14" s="247">
        <v>5</v>
      </c>
      <c r="CB14" s="247"/>
      <c r="CC14" s="247">
        <v>5</v>
      </c>
      <c r="CD14" s="247"/>
      <c r="CE14" s="244">
        <f t="shared" si="10"/>
        <v>117</v>
      </c>
      <c r="CF14" s="401">
        <f t="shared" si="11"/>
        <v>5.571428571428571</v>
      </c>
      <c r="CG14" s="247">
        <v>5</v>
      </c>
      <c r="CH14" s="247"/>
      <c r="CI14" s="247">
        <v>7</v>
      </c>
      <c r="CJ14" s="247">
        <v>4</v>
      </c>
      <c r="CK14" s="247">
        <v>7</v>
      </c>
      <c r="CL14" s="247"/>
      <c r="CM14" s="247">
        <v>7</v>
      </c>
      <c r="CN14" s="247"/>
      <c r="CO14" s="247">
        <v>5</v>
      </c>
      <c r="CP14" s="247"/>
      <c r="CQ14" s="247">
        <v>7</v>
      </c>
      <c r="CR14" s="247"/>
      <c r="CS14" s="244">
        <v>8</v>
      </c>
      <c r="CT14" s="247"/>
      <c r="CU14" s="247"/>
      <c r="CV14" s="247"/>
      <c r="CW14" s="244">
        <f t="shared" si="12"/>
        <v>162</v>
      </c>
      <c r="CX14" s="245">
        <f t="shared" si="13"/>
        <v>6.48</v>
      </c>
      <c r="CY14" s="442">
        <f t="shared" si="14"/>
        <v>6.065217391304348</v>
      </c>
      <c r="CZ14" s="245">
        <f t="shared" si="15"/>
        <v>5.727891156462585</v>
      </c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</row>
    <row r="15" spans="1:118" s="380" customFormat="1" ht="15.75">
      <c r="A15" s="2">
        <v>10</v>
      </c>
      <c r="B15" s="21" t="s">
        <v>660</v>
      </c>
      <c r="C15" s="40" t="s">
        <v>203</v>
      </c>
      <c r="D15" s="382">
        <v>33606</v>
      </c>
      <c r="E15" s="381" t="s">
        <v>529</v>
      </c>
      <c r="F15" s="21" t="s">
        <v>87</v>
      </c>
      <c r="G15" s="43" t="s">
        <v>322</v>
      </c>
      <c r="H15" s="43"/>
      <c r="I15" s="180">
        <v>6</v>
      </c>
      <c r="J15" s="180"/>
      <c r="K15" s="180">
        <v>5</v>
      </c>
      <c r="L15" s="180"/>
      <c r="M15" s="180">
        <v>5</v>
      </c>
      <c r="N15" s="180"/>
      <c r="O15" s="180">
        <v>7</v>
      </c>
      <c r="P15" s="180"/>
      <c r="Q15" s="180">
        <v>5</v>
      </c>
      <c r="R15" s="180">
        <v>3</v>
      </c>
      <c r="S15" s="247">
        <f t="shared" si="0"/>
        <v>145</v>
      </c>
      <c r="T15" s="344">
        <f t="shared" si="1"/>
        <v>5.576923076923077</v>
      </c>
      <c r="U15" s="247">
        <v>5</v>
      </c>
      <c r="V15" s="247"/>
      <c r="W15" s="247">
        <v>5</v>
      </c>
      <c r="X15" s="247"/>
      <c r="Y15" s="247">
        <v>5</v>
      </c>
      <c r="Z15" s="247"/>
      <c r="AA15" s="247">
        <v>6</v>
      </c>
      <c r="AB15" s="247" t="s">
        <v>1292</v>
      </c>
      <c r="AC15" s="247">
        <v>6</v>
      </c>
      <c r="AD15" s="247">
        <v>0</v>
      </c>
      <c r="AE15" s="247">
        <v>5</v>
      </c>
      <c r="AF15" s="247"/>
      <c r="AG15" s="247">
        <v>5</v>
      </c>
      <c r="AH15" s="247"/>
      <c r="AI15" s="247">
        <f t="shared" si="2"/>
        <v>131</v>
      </c>
      <c r="AJ15" s="344">
        <f t="shared" si="3"/>
        <v>5.24</v>
      </c>
      <c r="AK15" s="171">
        <f t="shared" si="4"/>
        <v>5.411764705882353</v>
      </c>
      <c r="AL15" s="383" t="s">
        <v>1297</v>
      </c>
      <c r="AM15" s="383" t="s">
        <v>1298</v>
      </c>
      <c r="AN15" s="384">
        <v>6</v>
      </c>
      <c r="AO15" s="384">
        <v>4</v>
      </c>
      <c r="AP15" s="384">
        <v>6</v>
      </c>
      <c r="AQ15" s="249"/>
      <c r="AR15" s="254">
        <v>6</v>
      </c>
      <c r="AS15" s="385">
        <v>4</v>
      </c>
      <c r="AT15" s="385">
        <v>5</v>
      </c>
      <c r="AU15" s="385"/>
      <c r="AV15" s="385">
        <v>5</v>
      </c>
      <c r="AW15" s="385">
        <v>4</v>
      </c>
      <c r="AX15" s="385">
        <v>7</v>
      </c>
      <c r="AY15" s="385"/>
      <c r="AZ15" s="385">
        <v>5</v>
      </c>
      <c r="BA15" s="385"/>
      <c r="BB15" s="385">
        <v>6</v>
      </c>
      <c r="BC15" s="385">
        <v>3</v>
      </c>
      <c r="BD15" s="247">
        <f t="shared" si="5"/>
        <v>161</v>
      </c>
      <c r="BE15" s="344">
        <f t="shared" si="6"/>
        <v>5.75</v>
      </c>
      <c r="BF15" s="247">
        <v>5</v>
      </c>
      <c r="BG15" s="247"/>
      <c r="BH15" s="247">
        <v>6</v>
      </c>
      <c r="BI15" s="247">
        <v>4</v>
      </c>
      <c r="BJ15" s="247">
        <v>4</v>
      </c>
      <c r="BK15" s="247">
        <v>4</v>
      </c>
      <c r="BL15" s="247">
        <v>6</v>
      </c>
      <c r="BM15" s="247"/>
      <c r="BN15" s="247">
        <v>5</v>
      </c>
      <c r="BO15" s="247">
        <v>4</v>
      </c>
      <c r="BP15" s="247">
        <f t="shared" si="7"/>
        <v>116</v>
      </c>
      <c r="BQ15" s="344">
        <f t="shared" si="8"/>
        <v>5.2727272727272725</v>
      </c>
      <c r="BR15" s="344">
        <f t="shared" si="9"/>
        <v>5.54</v>
      </c>
      <c r="BS15" s="381" t="s">
        <v>1297</v>
      </c>
      <c r="BT15" s="136" t="s">
        <v>1298</v>
      </c>
      <c r="BU15" s="247">
        <v>6</v>
      </c>
      <c r="BV15" s="136"/>
      <c r="BW15" s="247">
        <v>7</v>
      </c>
      <c r="BX15" s="247"/>
      <c r="BY15" s="247">
        <v>5</v>
      </c>
      <c r="BZ15" s="247">
        <v>4</v>
      </c>
      <c r="CA15" s="247">
        <v>5</v>
      </c>
      <c r="CB15" s="247"/>
      <c r="CC15" s="247">
        <v>6</v>
      </c>
      <c r="CD15" s="247">
        <v>3</v>
      </c>
      <c r="CE15" s="244">
        <f t="shared" si="10"/>
        <v>121</v>
      </c>
      <c r="CF15" s="401">
        <f t="shared" si="11"/>
        <v>5.761904761904762</v>
      </c>
      <c r="CG15" s="247">
        <v>5</v>
      </c>
      <c r="CH15" s="247"/>
      <c r="CI15" s="247">
        <v>6</v>
      </c>
      <c r="CJ15" s="247">
        <v>3</v>
      </c>
      <c r="CK15" s="247">
        <v>5</v>
      </c>
      <c r="CL15" s="247"/>
      <c r="CM15" s="247">
        <v>5</v>
      </c>
      <c r="CN15" s="247"/>
      <c r="CO15" s="247">
        <v>5</v>
      </c>
      <c r="CP15" s="247"/>
      <c r="CQ15" s="247">
        <v>5</v>
      </c>
      <c r="CR15" s="247">
        <v>3</v>
      </c>
      <c r="CS15" s="244">
        <v>8</v>
      </c>
      <c r="CT15" s="247"/>
      <c r="CU15" s="247"/>
      <c r="CV15" s="247"/>
      <c r="CW15" s="244">
        <f t="shared" si="12"/>
        <v>131</v>
      </c>
      <c r="CX15" s="245">
        <f t="shared" si="13"/>
        <v>5.24</v>
      </c>
      <c r="CY15" s="442">
        <f t="shared" si="14"/>
        <v>5.478260869565218</v>
      </c>
      <c r="CZ15" s="245">
        <f t="shared" si="15"/>
        <v>5.476190476190476</v>
      </c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</row>
    <row r="16" spans="1:118" s="380" customFormat="1" ht="15.75">
      <c r="A16" s="2">
        <v>11</v>
      </c>
      <c r="B16" s="21" t="s">
        <v>949</v>
      </c>
      <c r="C16" s="40" t="s">
        <v>203</v>
      </c>
      <c r="D16" s="382">
        <v>33843</v>
      </c>
      <c r="E16" s="381" t="s">
        <v>529</v>
      </c>
      <c r="F16" s="21" t="s">
        <v>149</v>
      </c>
      <c r="G16" s="43" t="s">
        <v>67</v>
      </c>
      <c r="H16" s="43"/>
      <c r="I16" s="180">
        <v>7</v>
      </c>
      <c r="J16" s="180"/>
      <c r="K16" s="180">
        <v>6</v>
      </c>
      <c r="L16" s="180"/>
      <c r="M16" s="180">
        <v>7</v>
      </c>
      <c r="N16" s="180">
        <v>4</v>
      </c>
      <c r="O16" s="180">
        <v>7</v>
      </c>
      <c r="P16" s="180"/>
      <c r="Q16" s="180">
        <v>6</v>
      </c>
      <c r="R16" s="180">
        <v>3</v>
      </c>
      <c r="S16" s="247">
        <f t="shared" si="0"/>
        <v>170</v>
      </c>
      <c r="T16" s="344">
        <f t="shared" si="1"/>
        <v>6.538461538461538</v>
      </c>
      <c r="U16" s="247">
        <v>6</v>
      </c>
      <c r="V16" s="247"/>
      <c r="W16" s="247">
        <v>7</v>
      </c>
      <c r="X16" s="247"/>
      <c r="Y16" s="247">
        <v>7</v>
      </c>
      <c r="Z16" s="247"/>
      <c r="AA16" s="247">
        <v>6</v>
      </c>
      <c r="AB16" s="247"/>
      <c r="AC16" s="247">
        <v>6</v>
      </c>
      <c r="AD16" s="247">
        <v>4</v>
      </c>
      <c r="AE16" s="247">
        <v>5</v>
      </c>
      <c r="AF16" s="247"/>
      <c r="AG16" s="247">
        <v>8</v>
      </c>
      <c r="AH16" s="247"/>
      <c r="AI16" s="247">
        <f t="shared" si="2"/>
        <v>161</v>
      </c>
      <c r="AJ16" s="344">
        <f t="shared" si="3"/>
        <v>6.44</v>
      </c>
      <c r="AK16" s="171">
        <f t="shared" si="4"/>
        <v>6.490196078431373</v>
      </c>
      <c r="AL16" s="383" t="s">
        <v>1299</v>
      </c>
      <c r="AM16" s="383" t="s">
        <v>1298</v>
      </c>
      <c r="AN16" s="384">
        <v>8</v>
      </c>
      <c r="AO16" s="384"/>
      <c r="AP16" s="384">
        <v>7</v>
      </c>
      <c r="AQ16" s="249"/>
      <c r="AR16" s="254">
        <v>7</v>
      </c>
      <c r="AS16" s="385"/>
      <c r="AT16" s="385">
        <v>6</v>
      </c>
      <c r="AU16" s="385"/>
      <c r="AV16" s="385">
        <v>8</v>
      </c>
      <c r="AW16" s="385"/>
      <c r="AX16" s="385">
        <v>8</v>
      </c>
      <c r="AY16" s="385"/>
      <c r="AZ16" s="385">
        <v>6</v>
      </c>
      <c r="BA16" s="385"/>
      <c r="BB16" s="385">
        <v>8</v>
      </c>
      <c r="BC16" s="385"/>
      <c r="BD16" s="247">
        <f t="shared" si="5"/>
        <v>204</v>
      </c>
      <c r="BE16" s="344">
        <f t="shared" si="6"/>
        <v>7.285714285714286</v>
      </c>
      <c r="BF16" s="247">
        <v>5</v>
      </c>
      <c r="BG16" s="247"/>
      <c r="BH16" s="247">
        <v>8</v>
      </c>
      <c r="BI16" s="247"/>
      <c r="BJ16" s="247">
        <v>7</v>
      </c>
      <c r="BK16" s="247"/>
      <c r="BL16" s="247">
        <v>8</v>
      </c>
      <c r="BM16" s="247"/>
      <c r="BN16" s="247">
        <v>7</v>
      </c>
      <c r="BO16" s="247"/>
      <c r="BP16" s="247">
        <f t="shared" si="7"/>
        <v>158</v>
      </c>
      <c r="BQ16" s="344">
        <f t="shared" si="8"/>
        <v>7.181818181818182</v>
      </c>
      <c r="BR16" s="344">
        <f t="shared" si="9"/>
        <v>7.24</v>
      </c>
      <c r="BS16" s="381" t="s">
        <v>1301</v>
      </c>
      <c r="BT16" s="136" t="s">
        <v>1298</v>
      </c>
      <c r="BU16" s="247">
        <v>9</v>
      </c>
      <c r="BV16" s="136"/>
      <c r="BW16" s="247">
        <v>7</v>
      </c>
      <c r="BX16" s="247"/>
      <c r="BY16" s="247">
        <v>9</v>
      </c>
      <c r="BZ16" s="247"/>
      <c r="CA16" s="247">
        <v>8</v>
      </c>
      <c r="CB16" s="247"/>
      <c r="CC16" s="247">
        <v>7</v>
      </c>
      <c r="CD16" s="247"/>
      <c r="CE16" s="244">
        <f t="shared" si="10"/>
        <v>172</v>
      </c>
      <c r="CF16" s="401">
        <f t="shared" si="11"/>
        <v>8.19047619047619</v>
      </c>
      <c r="CG16" s="247">
        <v>8</v>
      </c>
      <c r="CH16" s="247"/>
      <c r="CI16" s="247">
        <v>9</v>
      </c>
      <c r="CJ16" s="247"/>
      <c r="CK16" s="247">
        <v>8</v>
      </c>
      <c r="CL16" s="247"/>
      <c r="CM16" s="247">
        <v>8</v>
      </c>
      <c r="CN16" s="247"/>
      <c r="CO16" s="247">
        <v>9</v>
      </c>
      <c r="CP16" s="247"/>
      <c r="CQ16" s="247">
        <v>8</v>
      </c>
      <c r="CR16" s="247"/>
      <c r="CS16" s="244">
        <v>8</v>
      </c>
      <c r="CT16" s="247"/>
      <c r="CU16" s="247"/>
      <c r="CV16" s="247"/>
      <c r="CW16" s="244">
        <f t="shared" si="12"/>
        <v>206</v>
      </c>
      <c r="CX16" s="245">
        <f t="shared" si="13"/>
        <v>8.24</v>
      </c>
      <c r="CY16" s="442">
        <f t="shared" si="14"/>
        <v>8.217391304347826</v>
      </c>
      <c r="CZ16" s="245">
        <f t="shared" si="15"/>
        <v>7.285714285714286</v>
      </c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</row>
    <row r="17" spans="1:118" s="380" customFormat="1" ht="15.75">
      <c r="A17" s="2">
        <v>12</v>
      </c>
      <c r="B17" s="21" t="s">
        <v>550</v>
      </c>
      <c r="C17" s="40" t="s">
        <v>862</v>
      </c>
      <c r="D17" s="382">
        <v>33904</v>
      </c>
      <c r="E17" s="381" t="s">
        <v>529</v>
      </c>
      <c r="F17" s="21" t="s">
        <v>952</v>
      </c>
      <c r="G17" s="43" t="s">
        <v>288</v>
      </c>
      <c r="H17" s="43"/>
      <c r="I17" s="180">
        <v>6</v>
      </c>
      <c r="J17" s="180">
        <v>4</v>
      </c>
      <c r="K17" s="180">
        <v>5</v>
      </c>
      <c r="L17" s="180">
        <v>3</v>
      </c>
      <c r="M17" s="180">
        <v>6</v>
      </c>
      <c r="N17" s="180">
        <v>4</v>
      </c>
      <c r="O17" s="180">
        <v>5</v>
      </c>
      <c r="P17" s="180">
        <v>4</v>
      </c>
      <c r="Q17" s="180">
        <v>5</v>
      </c>
      <c r="R17" s="180">
        <v>3</v>
      </c>
      <c r="S17" s="247">
        <f t="shared" si="0"/>
        <v>139</v>
      </c>
      <c r="T17" s="344">
        <f t="shared" si="1"/>
        <v>5.346153846153846</v>
      </c>
      <c r="U17" s="247">
        <v>6</v>
      </c>
      <c r="V17" s="247"/>
      <c r="W17" s="247">
        <v>6</v>
      </c>
      <c r="X17" s="247"/>
      <c r="Y17" s="247">
        <v>5</v>
      </c>
      <c r="Z17" s="247"/>
      <c r="AA17" s="247">
        <v>5</v>
      </c>
      <c r="AB17" s="247"/>
      <c r="AC17" s="247">
        <v>6</v>
      </c>
      <c r="AD17" s="247"/>
      <c r="AE17" s="247">
        <v>7</v>
      </c>
      <c r="AF17" s="247"/>
      <c r="AG17" s="247">
        <v>6</v>
      </c>
      <c r="AH17" s="247"/>
      <c r="AI17" s="247">
        <f t="shared" si="2"/>
        <v>146</v>
      </c>
      <c r="AJ17" s="344">
        <f t="shared" si="3"/>
        <v>5.84</v>
      </c>
      <c r="AK17" s="171">
        <f t="shared" si="4"/>
        <v>5.588235294117647</v>
      </c>
      <c r="AL17" s="383" t="s">
        <v>1297</v>
      </c>
      <c r="AM17" s="383" t="s">
        <v>1298</v>
      </c>
      <c r="AN17" s="384">
        <v>5</v>
      </c>
      <c r="AO17" s="384"/>
      <c r="AP17" s="384">
        <v>7</v>
      </c>
      <c r="AQ17" s="249"/>
      <c r="AR17" s="254">
        <v>5</v>
      </c>
      <c r="AS17" s="385"/>
      <c r="AT17" s="385">
        <v>5</v>
      </c>
      <c r="AU17" s="385"/>
      <c r="AV17" s="385">
        <v>6</v>
      </c>
      <c r="AW17" s="385"/>
      <c r="AX17" s="385">
        <v>7</v>
      </c>
      <c r="AY17" s="385"/>
      <c r="AZ17" s="385">
        <v>6</v>
      </c>
      <c r="BA17" s="385"/>
      <c r="BB17" s="385">
        <v>6</v>
      </c>
      <c r="BC17" s="385"/>
      <c r="BD17" s="247">
        <f t="shared" si="5"/>
        <v>162</v>
      </c>
      <c r="BE17" s="344">
        <f t="shared" si="6"/>
        <v>5.785714285714286</v>
      </c>
      <c r="BF17" s="247">
        <v>5</v>
      </c>
      <c r="BG17" s="247"/>
      <c r="BH17" s="247">
        <v>6</v>
      </c>
      <c r="BI17" s="247"/>
      <c r="BJ17" s="247">
        <v>6</v>
      </c>
      <c r="BK17" s="247">
        <v>4</v>
      </c>
      <c r="BL17" s="247">
        <v>5</v>
      </c>
      <c r="BM17" s="247"/>
      <c r="BN17" s="247">
        <v>5</v>
      </c>
      <c r="BO17" s="247">
        <v>4</v>
      </c>
      <c r="BP17" s="247">
        <f t="shared" si="7"/>
        <v>118</v>
      </c>
      <c r="BQ17" s="344">
        <f t="shared" si="8"/>
        <v>5.363636363636363</v>
      </c>
      <c r="BR17" s="344">
        <f t="shared" si="9"/>
        <v>5.6</v>
      </c>
      <c r="BS17" s="381" t="s">
        <v>1297</v>
      </c>
      <c r="BT17" s="136" t="s">
        <v>1298</v>
      </c>
      <c r="BU17" s="247">
        <v>6</v>
      </c>
      <c r="BV17" s="136"/>
      <c r="BW17" s="247">
        <v>7</v>
      </c>
      <c r="BX17" s="247"/>
      <c r="BY17" s="247">
        <v>5</v>
      </c>
      <c r="BZ17" s="247"/>
      <c r="CA17" s="247">
        <v>5</v>
      </c>
      <c r="CB17" s="247"/>
      <c r="CC17" s="247">
        <v>8</v>
      </c>
      <c r="CD17" s="247"/>
      <c r="CE17" s="244">
        <f t="shared" si="10"/>
        <v>129</v>
      </c>
      <c r="CF17" s="401">
        <f t="shared" si="11"/>
        <v>6.142857142857143</v>
      </c>
      <c r="CG17" s="247">
        <v>8</v>
      </c>
      <c r="CH17" s="247"/>
      <c r="CI17" s="247">
        <v>9</v>
      </c>
      <c r="CJ17" s="247"/>
      <c r="CK17" s="247">
        <v>8</v>
      </c>
      <c r="CL17" s="247"/>
      <c r="CM17" s="247">
        <v>6</v>
      </c>
      <c r="CN17" s="247"/>
      <c r="CO17" s="247">
        <v>8</v>
      </c>
      <c r="CP17" s="247"/>
      <c r="CQ17" s="247">
        <v>7</v>
      </c>
      <c r="CR17" s="247"/>
      <c r="CS17" s="244">
        <v>8</v>
      </c>
      <c r="CT17" s="247"/>
      <c r="CU17" s="247"/>
      <c r="CV17" s="247"/>
      <c r="CW17" s="244">
        <f t="shared" si="12"/>
        <v>188</v>
      </c>
      <c r="CX17" s="245">
        <f t="shared" si="13"/>
        <v>7.52</v>
      </c>
      <c r="CY17" s="442">
        <f t="shared" si="14"/>
        <v>6.891304347826087</v>
      </c>
      <c r="CZ17" s="245">
        <f t="shared" si="15"/>
        <v>6</v>
      </c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</row>
    <row r="18" spans="1:118" s="380" customFormat="1" ht="15.75">
      <c r="A18" s="2">
        <v>13</v>
      </c>
      <c r="B18" s="21" t="s">
        <v>726</v>
      </c>
      <c r="C18" s="40" t="s">
        <v>607</v>
      </c>
      <c r="D18" s="382">
        <v>33920</v>
      </c>
      <c r="E18" s="381" t="s">
        <v>529</v>
      </c>
      <c r="F18" s="21" t="s">
        <v>149</v>
      </c>
      <c r="G18" s="43" t="s">
        <v>67</v>
      </c>
      <c r="H18" s="43"/>
      <c r="I18" s="180">
        <v>5</v>
      </c>
      <c r="J18" s="180"/>
      <c r="K18" s="180">
        <v>6</v>
      </c>
      <c r="L18" s="180"/>
      <c r="M18" s="180">
        <v>8</v>
      </c>
      <c r="N18" s="180"/>
      <c r="O18" s="180">
        <v>7</v>
      </c>
      <c r="P18" s="180"/>
      <c r="Q18" s="180">
        <v>6</v>
      </c>
      <c r="R18" s="180"/>
      <c r="S18" s="247">
        <f t="shared" si="0"/>
        <v>164</v>
      </c>
      <c r="T18" s="344">
        <f t="shared" si="1"/>
        <v>6.3076923076923075</v>
      </c>
      <c r="U18" s="247">
        <v>6</v>
      </c>
      <c r="V18" s="247"/>
      <c r="W18" s="247">
        <v>7</v>
      </c>
      <c r="X18" s="247"/>
      <c r="Y18" s="247">
        <v>5</v>
      </c>
      <c r="Z18" s="247"/>
      <c r="AA18" s="247">
        <v>6</v>
      </c>
      <c r="AB18" s="247"/>
      <c r="AC18" s="247">
        <v>6</v>
      </c>
      <c r="AD18" s="247">
        <v>4</v>
      </c>
      <c r="AE18" s="247">
        <v>5</v>
      </c>
      <c r="AF18" s="247"/>
      <c r="AG18" s="247">
        <v>6</v>
      </c>
      <c r="AH18" s="247"/>
      <c r="AI18" s="247">
        <f t="shared" si="2"/>
        <v>145</v>
      </c>
      <c r="AJ18" s="344">
        <f t="shared" si="3"/>
        <v>5.8</v>
      </c>
      <c r="AK18" s="171">
        <f t="shared" si="4"/>
        <v>6.0588235294117645</v>
      </c>
      <c r="AL18" s="383" t="s">
        <v>1299</v>
      </c>
      <c r="AM18" s="383" t="s">
        <v>1298</v>
      </c>
      <c r="AN18" s="384">
        <v>5</v>
      </c>
      <c r="AO18" s="384"/>
      <c r="AP18" s="384">
        <v>7</v>
      </c>
      <c r="AQ18" s="249"/>
      <c r="AR18" s="254">
        <v>7</v>
      </c>
      <c r="AS18" s="385"/>
      <c r="AT18" s="385">
        <v>7</v>
      </c>
      <c r="AU18" s="385"/>
      <c r="AV18" s="385">
        <v>7</v>
      </c>
      <c r="AW18" s="385"/>
      <c r="AX18" s="385">
        <v>7</v>
      </c>
      <c r="AY18" s="385"/>
      <c r="AZ18" s="385">
        <v>6</v>
      </c>
      <c r="BA18" s="385"/>
      <c r="BB18" s="385">
        <v>8</v>
      </c>
      <c r="BC18" s="385"/>
      <c r="BD18" s="247">
        <f t="shared" si="5"/>
        <v>187</v>
      </c>
      <c r="BE18" s="344">
        <f t="shared" si="6"/>
        <v>6.678571428571429</v>
      </c>
      <c r="BF18" s="247">
        <v>6</v>
      </c>
      <c r="BG18" s="247"/>
      <c r="BH18" s="247">
        <v>7</v>
      </c>
      <c r="BI18" s="247"/>
      <c r="BJ18" s="247">
        <v>5</v>
      </c>
      <c r="BK18" s="247"/>
      <c r="BL18" s="247">
        <v>7</v>
      </c>
      <c r="BM18" s="247"/>
      <c r="BN18" s="247">
        <v>5</v>
      </c>
      <c r="BO18" s="247"/>
      <c r="BP18" s="247">
        <f t="shared" si="7"/>
        <v>133</v>
      </c>
      <c r="BQ18" s="344">
        <f t="shared" si="8"/>
        <v>6.045454545454546</v>
      </c>
      <c r="BR18" s="344">
        <f t="shared" si="9"/>
        <v>6.4</v>
      </c>
      <c r="BS18" s="381" t="s">
        <v>1299</v>
      </c>
      <c r="BT18" s="136" t="s">
        <v>1298</v>
      </c>
      <c r="BU18" s="247">
        <v>7</v>
      </c>
      <c r="BV18" s="136"/>
      <c r="BW18" s="247">
        <v>7</v>
      </c>
      <c r="BX18" s="247"/>
      <c r="BY18" s="247">
        <v>8</v>
      </c>
      <c r="BZ18" s="247"/>
      <c r="CA18" s="247">
        <v>9</v>
      </c>
      <c r="CB18" s="247"/>
      <c r="CC18" s="247">
        <v>8</v>
      </c>
      <c r="CD18" s="247"/>
      <c r="CE18" s="244">
        <f t="shared" si="10"/>
        <v>162</v>
      </c>
      <c r="CF18" s="401">
        <f t="shared" si="11"/>
        <v>7.714285714285714</v>
      </c>
      <c r="CG18" s="247">
        <v>9</v>
      </c>
      <c r="CH18" s="247"/>
      <c r="CI18" s="247">
        <v>9</v>
      </c>
      <c r="CJ18" s="247"/>
      <c r="CK18" s="247">
        <v>8</v>
      </c>
      <c r="CL18" s="247"/>
      <c r="CM18" s="247">
        <v>6</v>
      </c>
      <c r="CN18" s="247"/>
      <c r="CO18" s="247">
        <v>8</v>
      </c>
      <c r="CP18" s="247"/>
      <c r="CQ18" s="247">
        <v>8</v>
      </c>
      <c r="CR18" s="247"/>
      <c r="CS18" s="244">
        <v>8</v>
      </c>
      <c r="CT18" s="247"/>
      <c r="CU18" s="247"/>
      <c r="CV18" s="247"/>
      <c r="CW18" s="244">
        <f t="shared" si="12"/>
        <v>197</v>
      </c>
      <c r="CX18" s="245">
        <f t="shared" si="13"/>
        <v>7.88</v>
      </c>
      <c r="CY18" s="442">
        <f t="shared" si="14"/>
        <v>7.804347826086956</v>
      </c>
      <c r="CZ18" s="245">
        <f t="shared" si="15"/>
        <v>6.72108843537415</v>
      </c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</row>
    <row r="19" spans="1:118" s="380" customFormat="1" ht="15.75">
      <c r="A19" s="2">
        <v>14</v>
      </c>
      <c r="B19" s="21" t="s">
        <v>953</v>
      </c>
      <c r="C19" s="40" t="s">
        <v>438</v>
      </c>
      <c r="D19" s="382">
        <v>33794</v>
      </c>
      <c r="E19" s="381" t="s">
        <v>529</v>
      </c>
      <c r="F19" s="21" t="s">
        <v>954</v>
      </c>
      <c r="G19" s="43" t="s">
        <v>305</v>
      </c>
      <c r="H19" s="43"/>
      <c r="I19" s="180">
        <v>5</v>
      </c>
      <c r="J19" s="180"/>
      <c r="K19" s="180">
        <v>6</v>
      </c>
      <c r="L19" s="180"/>
      <c r="M19" s="180">
        <v>7</v>
      </c>
      <c r="N19" s="180"/>
      <c r="O19" s="180">
        <v>6</v>
      </c>
      <c r="P19" s="180"/>
      <c r="Q19" s="180">
        <v>6</v>
      </c>
      <c r="R19" s="180"/>
      <c r="S19" s="247">
        <f t="shared" si="0"/>
        <v>155</v>
      </c>
      <c r="T19" s="344">
        <f t="shared" si="1"/>
        <v>5.961538461538462</v>
      </c>
      <c r="U19" s="247">
        <v>6</v>
      </c>
      <c r="V19" s="247"/>
      <c r="W19" s="247">
        <v>7</v>
      </c>
      <c r="X19" s="247"/>
      <c r="Y19" s="247">
        <v>5</v>
      </c>
      <c r="Z19" s="247"/>
      <c r="AA19" s="247">
        <v>7</v>
      </c>
      <c r="AB19" s="247"/>
      <c r="AC19" s="247">
        <v>5</v>
      </c>
      <c r="AD19" s="247"/>
      <c r="AE19" s="247">
        <v>7</v>
      </c>
      <c r="AF19" s="247"/>
      <c r="AG19" s="247">
        <v>5</v>
      </c>
      <c r="AH19" s="247"/>
      <c r="AI19" s="247">
        <f t="shared" si="2"/>
        <v>150</v>
      </c>
      <c r="AJ19" s="344">
        <f t="shared" si="3"/>
        <v>6</v>
      </c>
      <c r="AK19" s="171">
        <f t="shared" si="4"/>
        <v>5.980392156862745</v>
      </c>
      <c r="AL19" s="383" t="s">
        <v>1297</v>
      </c>
      <c r="AM19" s="383" t="s">
        <v>1298</v>
      </c>
      <c r="AN19" s="384">
        <v>6</v>
      </c>
      <c r="AO19" s="384"/>
      <c r="AP19" s="384">
        <v>7</v>
      </c>
      <c r="AQ19" s="249"/>
      <c r="AR19" s="254">
        <v>5</v>
      </c>
      <c r="AS19" s="385">
        <v>4</v>
      </c>
      <c r="AT19" s="385">
        <v>6</v>
      </c>
      <c r="AU19" s="385"/>
      <c r="AV19" s="385">
        <v>8</v>
      </c>
      <c r="AW19" s="385"/>
      <c r="AX19" s="385">
        <v>8</v>
      </c>
      <c r="AY19" s="385"/>
      <c r="AZ19" s="385">
        <v>5</v>
      </c>
      <c r="BA19" s="385"/>
      <c r="BB19" s="385">
        <v>7</v>
      </c>
      <c r="BC19" s="385"/>
      <c r="BD19" s="247">
        <f t="shared" si="5"/>
        <v>181</v>
      </c>
      <c r="BE19" s="344">
        <f t="shared" si="6"/>
        <v>6.464285714285714</v>
      </c>
      <c r="BF19" s="247">
        <v>6</v>
      </c>
      <c r="BG19" s="247"/>
      <c r="BH19" s="247">
        <v>7</v>
      </c>
      <c r="BI19" s="247"/>
      <c r="BJ19" s="247">
        <v>5</v>
      </c>
      <c r="BK19" s="247">
        <v>3</v>
      </c>
      <c r="BL19" s="247">
        <v>7</v>
      </c>
      <c r="BM19" s="247"/>
      <c r="BN19" s="247">
        <v>5</v>
      </c>
      <c r="BO19" s="247"/>
      <c r="BP19" s="247">
        <f t="shared" si="7"/>
        <v>133</v>
      </c>
      <c r="BQ19" s="344">
        <f t="shared" si="8"/>
        <v>6.045454545454546</v>
      </c>
      <c r="BR19" s="344">
        <f t="shared" si="9"/>
        <v>6.28</v>
      </c>
      <c r="BS19" s="381" t="s">
        <v>1299</v>
      </c>
      <c r="BT19" s="136" t="s">
        <v>1298</v>
      </c>
      <c r="BU19" s="247">
        <v>8</v>
      </c>
      <c r="BV19" s="136"/>
      <c r="BW19" s="247">
        <v>8</v>
      </c>
      <c r="BX19" s="247"/>
      <c r="BY19" s="247">
        <v>8</v>
      </c>
      <c r="BZ19" s="247"/>
      <c r="CA19" s="247">
        <v>8</v>
      </c>
      <c r="CB19" s="247"/>
      <c r="CC19" s="247">
        <v>6</v>
      </c>
      <c r="CD19" s="247"/>
      <c r="CE19" s="244">
        <f t="shared" si="10"/>
        <v>160</v>
      </c>
      <c r="CF19" s="401">
        <f t="shared" si="11"/>
        <v>7.619047619047619</v>
      </c>
      <c r="CG19" s="247">
        <v>9</v>
      </c>
      <c r="CH19" s="247"/>
      <c r="CI19" s="247">
        <v>8</v>
      </c>
      <c r="CJ19" s="247"/>
      <c r="CK19" s="247">
        <v>7</v>
      </c>
      <c r="CL19" s="247"/>
      <c r="CM19" s="247">
        <v>8</v>
      </c>
      <c r="CN19" s="247"/>
      <c r="CO19" s="247">
        <v>6</v>
      </c>
      <c r="CP19" s="247"/>
      <c r="CQ19" s="247">
        <v>7</v>
      </c>
      <c r="CR19" s="247"/>
      <c r="CS19" s="244">
        <v>8</v>
      </c>
      <c r="CT19" s="247"/>
      <c r="CU19" s="247"/>
      <c r="CV19" s="247"/>
      <c r="CW19" s="244">
        <f t="shared" si="12"/>
        <v>189</v>
      </c>
      <c r="CX19" s="245">
        <f t="shared" si="13"/>
        <v>7.56</v>
      </c>
      <c r="CY19" s="442">
        <f t="shared" si="14"/>
        <v>7.586956521739131</v>
      </c>
      <c r="CZ19" s="245">
        <f t="shared" si="15"/>
        <v>6.585034013605442</v>
      </c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</row>
    <row r="20" spans="1:118" s="380" customFormat="1" ht="15.75">
      <c r="A20" s="2">
        <v>15</v>
      </c>
      <c r="B20" s="21" t="s">
        <v>880</v>
      </c>
      <c r="C20" s="40" t="s">
        <v>438</v>
      </c>
      <c r="D20" s="382">
        <v>33902</v>
      </c>
      <c r="E20" s="381" t="s">
        <v>529</v>
      </c>
      <c r="F20" s="21" t="s">
        <v>297</v>
      </c>
      <c r="G20" s="43" t="s">
        <v>278</v>
      </c>
      <c r="H20" s="43"/>
      <c r="I20" s="180">
        <v>5</v>
      </c>
      <c r="J20" s="180"/>
      <c r="K20" s="180">
        <v>6</v>
      </c>
      <c r="L20" s="180"/>
      <c r="M20" s="180">
        <v>5</v>
      </c>
      <c r="N20" s="180"/>
      <c r="O20" s="180">
        <v>6</v>
      </c>
      <c r="P20" s="180"/>
      <c r="Q20" s="180">
        <v>5</v>
      </c>
      <c r="R20" s="180"/>
      <c r="S20" s="247">
        <f t="shared" si="0"/>
        <v>142</v>
      </c>
      <c r="T20" s="344">
        <f t="shared" si="1"/>
        <v>5.461538461538462</v>
      </c>
      <c r="U20" s="247">
        <v>5</v>
      </c>
      <c r="V20" s="247"/>
      <c r="W20" s="247">
        <v>5</v>
      </c>
      <c r="X20" s="247"/>
      <c r="Y20" s="247">
        <v>5</v>
      </c>
      <c r="Z20" s="247"/>
      <c r="AA20" s="247">
        <v>6</v>
      </c>
      <c r="AB20" s="247"/>
      <c r="AC20" s="247">
        <v>5</v>
      </c>
      <c r="AD20" s="247"/>
      <c r="AE20" s="247">
        <v>5</v>
      </c>
      <c r="AF20" s="247"/>
      <c r="AG20" s="247">
        <v>6</v>
      </c>
      <c r="AH20" s="247"/>
      <c r="AI20" s="247">
        <f t="shared" si="2"/>
        <v>131</v>
      </c>
      <c r="AJ20" s="344">
        <f t="shared" si="3"/>
        <v>5.24</v>
      </c>
      <c r="AK20" s="171">
        <f t="shared" si="4"/>
        <v>5.352941176470588</v>
      </c>
      <c r="AL20" s="383" t="s">
        <v>1297</v>
      </c>
      <c r="AM20" s="383" t="s">
        <v>1298</v>
      </c>
      <c r="AN20" s="384">
        <v>6</v>
      </c>
      <c r="AO20" s="384"/>
      <c r="AP20" s="384">
        <v>7</v>
      </c>
      <c r="AQ20" s="249"/>
      <c r="AR20" s="254">
        <v>6</v>
      </c>
      <c r="AS20" s="385">
        <v>4</v>
      </c>
      <c r="AT20" s="385">
        <v>5</v>
      </c>
      <c r="AU20" s="385"/>
      <c r="AV20" s="385">
        <v>7</v>
      </c>
      <c r="AW20" s="385"/>
      <c r="AX20" s="385">
        <v>8</v>
      </c>
      <c r="AY20" s="385"/>
      <c r="AZ20" s="385">
        <v>6</v>
      </c>
      <c r="BA20" s="385"/>
      <c r="BB20" s="385">
        <v>9</v>
      </c>
      <c r="BC20" s="385"/>
      <c r="BD20" s="247">
        <f t="shared" si="5"/>
        <v>188</v>
      </c>
      <c r="BE20" s="344">
        <f t="shared" si="6"/>
        <v>6.714285714285714</v>
      </c>
      <c r="BF20" s="247">
        <v>5</v>
      </c>
      <c r="BG20" s="247"/>
      <c r="BH20" s="247">
        <v>6</v>
      </c>
      <c r="BI20" s="247"/>
      <c r="BJ20" s="247">
        <v>6</v>
      </c>
      <c r="BK20" s="247"/>
      <c r="BL20" s="247">
        <v>6</v>
      </c>
      <c r="BM20" s="247"/>
      <c r="BN20" s="247">
        <v>6</v>
      </c>
      <c r="BO20" s="247"/>
      <c r="BP20" s="247">
        <f t="shared" si="7"/>
        <v>129</v>
      </c>
      <c r="BQ20" s="344">
        <f t="shared" si="8"/>
        <v>5.863636363636363</v>
      </c>
      <c r="BR20" s="344">
        <f t="shared" si="9"/>
        <v>6.34</v>
      </c>
      <c r="BS20" s="381" t="s">
        <v>1299</v>
      </c>
      <c r="BT20" s="136" t="s">
        <v>1298</v>
      </c>
      <c r="BU20" s="247">
        <v>7</v>
      </c>
      <c r="BV20" s="136"/>
      <c r="BW20" s="247">
        <v>7</v>
      </c>
      <c r="BX20" s="247"/>
      <c r="BY20" s="247">
        <v>7</v>
      </c>
      <c r="BZ20" s="247"/>
      <c r="CA20" s="247">
        <v>6</v>
      </c>
      <c r="CB20" s="247"/>
      <c r="CC20" s="247">
        <v>8</v>
      </c>
      <c r="CD20" s="247"/>
      <c r="CE20" s="244">
        <f t="shared" si="10"/>
        <v>148</v>
      </c>
      <c r="CF20" s="401">
        <f t="shared" si="11"/>
        <v>7.0476190476190474</v>
      </c>
      <c r="CG20" s="247">
        <v>7</v>
      </c>
      <c r="CH20" s="247"/>
      <c r="CI20" s="247">
        <v>7</v>
      </c>
      <c r="CJ20" s="247"/>
      <c r="CK20" s="247">
        <v>7</v>
      </c>
      <c r="CL20" s="247"/>
      <c r="CM20" s="247">
        <v>8</v>
      </c>
      <c r="CN20" s="247"/>
      <c r="CO20" s="247">
        <v>7</v>
      </c>
      <c r="CP20" s="247"/>
      <c r="CQ20" s="247">
        <v>7</v>
      </c>
      <c r="CR20" s="247"/>
      <c r="CS20" s="244">
        <v>8</v>
      </c>
      <c r="CT20" s="247"/>
      <c r="CU20" s="247"/>
      <c r="CV20" s="247"/>
      <c r="CW20" s="244">
        <f t="shared" si="12"/>
        <v>181</v>
      </c>
      <c r="CX20" s="245">
        <f t="shared" si="13"/>
        <v>7.24</v>
      </c>
      <c r="CY20" s="442">
        <f t="shared" si="14"/>
        <v>7.1521739130434785</v>
      </c>
      <c r="CZ20" s="245">
        <f t="shared" si="15"/>
        <v>6.2517006802721085</v>
      </c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</row>
    <row r="21" spans="1:118" s="380" customFormat="1" ht="15.75">
      <c r="A21" s="2">
        <v>16</v>
      </c>
      <c r="B21" s="21" t="s">
        <v>955</v>
      </c>
      <c r="C21" s="40" t="s">
        <v>614</v>
      </c>
      <c r="D21" s="382">
        <v>33869</v>
      </c>
      <c r="E21" s="381" t="s">
        <v>529</v>
      </c>
      <c r="F21" s="21" t="s">
        <v>324</v>
      </c>
      <c r="G21" s="43" t="s">
        <v>288</v>
      </c>
      <c r="H21" s="43"/>
      <c r="I21" s="180">
        <v>5</v>
      </c>
      <c r="J21" s="180"/>
      <c r="K21" s="180">
        <v>5</v>
      </c>
      <c r="L21" s="180"/>
      <c r="M21" s="180">
        <v>5</v>
      </c>
      <c r="N21" s="180"/>
      <c r="O21" s="180">
        <v>5</v>
      </c>
      <c r="P21" s="180"/>
      <c r="Q21" s="180">
        <v>5</v>
      </c>
      <c r="R21" s="180"/>
      <c r="S21" s="247">
        <f t="shared" si="0"/>
        <v>130</v>
      </c>
      <c r="T21" s="344">
        <f t="shared" si="1"/>
        <v>5</v>
      </c>
      <c r="U21" s="247">
        <v>5</v>
      </c>
      <c r="V21" s="247"/>
      <c r="W21" s="247">
        <v>6</v>
      </c>
      <c r="X21" s="247"/>
      <c r="Y21" s="247">
        <v>5</v>
      </c>
      <c r="Z21" s="247"/>
      <c r="AA21" s="247">
        <v>6</v>
      </c>
      <c r="AB21" s="247"/>
      <c r="AC21" s="247">
        <v>5</v>
      </c>
      <c r="AD21" s="247"/>
      <c r="AE21" s="247">
        <v>5</v>
      </c>
      <c r="AF21" s="247"/>
      <c r="AG21" s="247">
        <v>5</v>
      </c>
      <c r="AH21" s="247"/>
      <c r="AI21" s="247">
        <f t="shared" si="2"/>
        <v>132</v>
      </c>
      <c r="AJ21" s="344">
        <f t="shared" si="3"/>
        <v>5.28</v>
      </c>
      <c r="AK21" s="171">
        <f t="shared" si="4"/>
        <v>5.137254901960785</v>
      </c>
      <c r="AL21" s="383" t="s">
        <v>1297</v>
      </c>
      <c r="AM21" s="383" t="s">
        <v>1298</v>
      </c>
      <c r="AN21" s="384">
        <v>5</v>
      </c>
      <c r="AO21" s="384"/>
      <c r="AP21" s="384">
        <v>7</v>
      </c>
      <c r="AQ21" s="249"/>
      <c r="AR21" s="254">
        <v>6</v>
      </c>
      <c r="AS21" s="385">
        <v>4</v>
      </c>
      <c r="AT21" s="385">
        <v>6</v>
      </c>
      <c r="AU21" s="385"/>
      <c r="AV21" s="385">
        <v>6</v>
      </c>
      <c r="AW21" s="385"/>
      <c r="AX21" s="385">
        <v>6</v>
      </c>
      <c r="AY21" s="385"/>
      <c r="AZ21" s="385">
        <v>6</v>
      </c>
      <c r="BA21" s="385"/>
      <c r="BB21" s="385">
        <v>8</v>
      </c>
      <c r="BC21" s="385"/>
      <c r="BD21" s="247">
        <f t="shared" si="5"/>
        <v>174</v>
      </c>
      <c r="BE21" s="344">
        <f t="shared" si="6"/>
        <v>6.214285714285714</v>
      </c>
      <c r="BF21" s="247">
        <v>5</v>
      </c>
      <c r="BG21" s="247"/>
      <c r="BH21" s="247">
        <v>6</v>
      </c>
      <c r="BI21" s="247"/>
      <c r="BJ21" s="247">
        <v>6</v>
      </c>
      <c r="BK21" s="247"/>
      <c r="BL21" s="247">
        <v>7</v>
      </c>
      <c r="BM21" s="247"/>
      <c r="BN21" s="247">
        <v>5</v>
      </c>
      <c r="BO21" s="247"/>
      <c r="BP21" s="247">
        <f t="shared" si="7"/>
        <v>130</v>
      </c>
      <c r="BQ21" s="344">
        <f t="shared" si="8"/>
        <v>5.909090909090909</v>
      </c>
      <c r="BR21" s="344">
        <f t="shared" si="9"/>
        <v>6.08</v>
      </c>
      <c r="BS21" s="381" t="s">
        <v>1299</v>
      </c>
      <c r="BT21" s="136" t="s">
        <v>1298</v>
      </c>
      <c r="BU21" s="247">
        <v>9</v>
      </c>
      <c r="BV21" s="136"/>
      <c r="BW21" s="247">
        <v>7</v>
      </c>
      <c r="BX21" s="247"/>
      <c r="BY21" s="247">
        <v>7</v>
      </c>
      <c r="BZ21" s="247"/>
      <c r="CA21" s="247">
        <v>6</v>
      </c>
      <c r="CB21" s="247"/>
      <c r="CC21" s="247">
        <v>7</v>
      </c>
      <c r="CD21" s="247"/>
      <c r="CE21" s="244">
        <f t="shared" si="10"/>
        <v>156</v>
      </c>
      <c r="CF21" s="401">
        <f t="shared" si="11"/>
        <v>7.428571428571429</v>
      </c>
      <c r="CG21" s="247">
        <v>8</v>
      </c>
      <c r="CH21" s="247"/>
      <c r="CI21" s="247">
        <v>8</v>
      </c>
      <c r="CJ21" s="247"/>
      <c r="CK21" s="247">
        <v>8</v>
      </c>
      <c r="CL21" s="247"/>
      <c r="CM21" s="247">
        <v>7</v>
      </c>
      <c r="CN21" s="247"/>
      <c r="CO21" s="247">
        <v>8</v>
      </c>
      <c r="CP21" s="247"/>
      <c r="CQ21" s="247">
        <v>8</v>
      </c>
      <c r="CR21" s="247"/>
      <c r="CS21" s="244">
        <v>8</v>
      </c>
      <c r="CT21" s="247"/>
      <c r="CU21" s="247"/>
      <c r="CV21" s="247"/>
      <c r="CW21" s="244">
        <f t="shared" si="12"/>
        <v>195</v>
      </c>
      <c r="CX21" s="245">
        <f t="shared" si="13"/>
        <v>7.8</v>
      </c>
      <c r="CY21" s="442">
        <f t="shared" si="14"/>
        <v>7.630434782608695</v>
      </c>
      <c r="CZ21" s="245">
        <f t="shared" si="15"/>
        <v>6.238095238095238</v>
      </c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</row>
    <row r="22" spans="1:118" s="380" customFormat="1" ht="15.75">
      <c r="A22" s="2">
        <v>17</v>
      </c>
      <c r="B22" s="21" t="s">
        <v>956</v>
      </c>
      <c r="C22" s="40" t="s">
        <v>616</v>
      </c>
      <c r="D22" s="382">
        <v>33257</v>
      </c>
      <c r="E22" s="381" t="s">
        <v>529</v>
      </c>
      <c r="F22" s="21" t="s">
        <v>526</v>
      </c>
      <c r="G22" s="43" t="s">
        <v>82</v>
      </c>
      <c r="H22" s="43"/>
      <c r="I22" s="180">
        <v>5</v>
      </c>
      <c r="J22" s="180"/>
      <c r="K22" s="180">
        <v>7</v>
      </c>
      <c r="L22" s="180">
        <v>4</v>
      </c>
      <c r="M22" s="180">
        <v>5</v>
      </c>
      <c r="N22" s="180"/>
      <c r="O22" s="180">
        <v>6</v>
      </c>
      <c r="P22" s="180"/>
      <c r="Q22" s="180">
        <v>5</v>
      </c>
      <c r="R22" s="180"/>
      <c r="S22" s="247">
        <f t="shared" si="0"/>
        <v>149</v>
      </c>
      <c r="T22" s="344">
        <f t="shared" si="1"/>
        <v>5.730769230769231</v>
      </c>
      <c r="U22" s="247">
        <v>5</v>
      </c>
      <c r="V22" s="247"/>
      <c r="W22" s="247">
        <v>7</v>
      </c>
      <c r="X22" s="247"/>
      <c r="Y22" s="247">
        <v>6</v>
      </c>
      <c r="Z22" s="247"/>
      <c r="AA22" s="247">
        <v>7</v>
      </c>
      <c r="AB22" s="247"/>
      <c r="AC22" s="247">
        <v>5</v>
      </c>
      <c r="AD22" s="247"/>
      <c r="AE22" s="247">
        <v>6</v>
      </c>
      <c r="AF22" s="247"/>
      <c r="AG22" s="247">
        <v>6</v>
      </c>
      <c r="AH22" s="247"/>
      <c r="AI22" s="247">
        <f t="shared" si="2"/>
        <v>151</v>
      </c>
      <c r="AJ22" s="344">
        <f t="shared" si="3"/>
        <v>6.04</v>
      </c>
      <c r="AK22" s="171">
        <f t="shared" si="4"/>
        <v>5.882352941176471</v>
      </c>
      <c r="AL22" s="383" t="s">
        <v>1297</v>
      </c>
      <c r="AM22" s="383" t="s">
        <v>1298</v>
      </c>
      <c r="AN22" s="384">
        <v>5</v>
      </c>
      <c r="AO22" s="384"/>
      <c r="AP22" s="384">
        <v>7</v>
      </c>
      <c r="AQ22" s="249"/>
      <c r="AR22" s="254">
        <v>5</v>
      </c>
      <c r="AS22" s="385"/>
      <c r="AT22" s="385">
        <v>7</v>
      </c>
      <c r="AU22" s="385"/>
      <c r="AV22" s="385">
        <v>8</v>
      </c>
      <c r="AW22" s="385"/>
      <c r="AX22" s="385">
        <v>7</v>
      </c>
      <c r="AY22" s="385"/>
      <c r="AZ22" s="385">
        <v>6</v>
      </c>
      <c r="BA22" s="385"/>
      <c r="BB22" s="385">
        <v>8</v>
      </c>
      <c r="BC22" s="385"/>
      <c r="BD22" s="247">
        <f t="shared" si="5"/>
        <v>184</v>
      </c>
      <c r="BE22" s="344">
        <f t="shared" si="6"/>
        <v>6.571428571428571</v>
      </c>
      <c r="BF22" s="247">
        <v>6</v>
      </c>
      <c r="BG22" s="247"/>
      <c r="BH22" s="247">
        <v>6</v>
      </c>
      <c r="BI22" s="247"/>
      <c r="BJ22" s="247">
        <v>5</v>
      </c>
      <c r="BK22" s="247"/>
      <c r="BL22" s="247">
        <v>6</v>
      </c>
      <c r="BM22" s="247"/>
      <c r="BN22" s="247">
        <v>5</v>
      </c>
      <c r="BO22" s="247"/>
      <c r="BP22" s="247">
        <f t="shared" si="7"/>
        <v>123</v>
      </c>
      <c r="BQ22" s="344">
        <f t="shared" si="8"/>
        <v>5.590909090909091</v>
      </c>
      <c r="BR22" s="344">
        <f t="shared" si="9"/>
        <v>6.14</v>
      </c>
      <c r="BS22" s="381" t="s">
        <v>1299</v>
      </c>
      <c r="BT22" s="136" t="s">
        <v>1298</v>
      </c>
      <c r="BU22" s="247">
        <v>9</v>
      </c>
      <c r="BV22" s="136"/>
      <c r="BW22" s="247">
        <v>7</v>
      </c>
      <c r="BX22" s="247"/>
      <c r="BY22" s="247">
        <v>7</v>
      </c>
      <c r="BZ22" s="247"/>
      <c r="CA22" s="247">
        <v>7</v>
      </c>
      <c r="CB22" s="247"/>
      <c r="CC22" s="247">
        <v>7</v>
      </c>
      <c r="CD22" s="247"/>
      <c r="CE22" s="244">
        <f t="shared" si="10"/>
        <v>159</v>
      </c>
      <c r="CF22" s="401">
        <f t="shared" si="11"/>
        <v>7.571428571428571</v>
      </c>
      <c r="CG22" s="247">
        <v>7</v>
      </c>
      <c r="CH22" s="247"/>
      <c r="CI22" s="247">
        <v>7</v>
      </c>
      <c r="CJ22" s="247"/>
      <c r="CK22" s="247">
        <v>8</v>
      </c>
      <c r="CL22" s="247"/>
      <c r="CM22" s="247">
        <v>6</v>
      </c>
      <c r="CN22" s="247"/>
      <c r="CO22" s="247">
        <v>6</v>
      </c>
      <c r="CP22" s="247"/>
      <c r="CQ22" s="247">
        <v>7</v>
      </c>
      <c r="CR22" s="247"/>
      <c r="CS22" s="244">
        <v>8</v>
      </c>
      <c r="CT22" s="247"/>
      <c r="CU22" s="247"/>
      <c r="CV22" s="247"/>
      <c r="CW22" s="244">
        <f t="shared" si="12"/>
        <v>172</v>
      </c>
      <c r="CX22" s="245">
        <f t="shared" si="13"/>
        <v>6.88</v>
      </c>
      <c r="CY22" s="442">
        <f t="shared" si="14"/>
        <v>7.195652173913044</v>
      </c>
      <c r="CZ22" s="245">
        <f t="shared" si="15"/>
        <v>6.380952380952381</v>
      </c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</row>
    <row r="23" spans="1:118" s="380" customFormat="1" ht="15.75">
      <c r="A23" s="2">
        <v>18</v>
      </c>
      <c r="B23" s="21" t="s">
        <v>550</v>
      </c>
      <c r="C23" s="40" t="s">
        <v>957</v>
      </c>
      <c r="D23" s="382">
        <v>33961</v>
      </c>
      <c r="E23" s="381" t="s">
        <v>529</v>
      </c>
      <c r="F23" s="21" t="s">
        <v>297</v>
      </c>
      <c r="G23" s="43" t="s">
        <v>278</v>
      </c>
      <c r="H23" s="43"/>
      <c r="I23" s="180">
        <v>7</v>
      </c>
      <c r="J23" s="180"/>
      <c r="K23" s="180">
        <v>5</v>
      </c>
      <c r="L23" s="180"/>
      <c r="M23" s="180">
        <v>6</v>
      </c>
      <c r="N23" s="180">
        <v>4</v>
      </c>
      <c r="O23" s="180">
        <v>6</v>
      </c>
      <c r="P23" s="180"/>
      <c r="Q23" s="180">
        <v>5</v>
      </c>
      <c r="R23" s="180"/>
      <c r="S23" s="247">
        <f t="shared" si="0"/>
        <v>149</v>
      </c>
      <c r="T23" s="344">
        <f t="shared" si="1"/>
        <v>5.730769230769231</v>
      </c>
      <c r="U23" s="247">
        <v>5</v>
      </c>
      <c r="V23" s="247"/>
      <c r="W23" s="247">
        <v>6</v>
      </c>
      <c r="X23" s="247"/>
      <c r="Y23" s="247">
        <v>8</v>
      </c>
      <c r="Z23" s="247"/>
      <c r="AA23" s="247">
        <v>7</v>
      </c>
      <c r="AB23" s="247"/>
      <c r="AC23" s="247">
        <v>5</v>
      </c>
      <c r="AD23" s="247"/>
      <c r="AE23" s="247">
        <v>5</v>
      </c>
      <c r="AF23" s="247"/>
      <c r="AG23" s="247">
        <v>6</v>
      </c>
      <c r="AH23" s="247"/>
      <c r="AI23" s="247">
        <f t="shared" si="2"/>
        <v>153</v>
      </c>
      <c r="AJ23" s="344">
        <f t="shared" si="3"/>
        <v>6.12</v>
      </c>
      <c r="AK23" s="171">
        <f t="shared" si="4"/>
        <v>5.921568627450981</v>
      </c>
      <c r="AL23" s="383" t="s">
        <v>1297</v>
      </c>
      <c r="AM23" s="383" t="s">
        <v>1298</v>
      </c>
      <c r="AN23" s="384">
        <v>5</v>
      </c>
      <c r="AO23" s="384"/>
      <c r="AP23" s="384">
        <v>7</v>
      </c>
      <c r="AQ23" s="249"/>
      <c r="AR23" s="254">
        <v>7</v>
      </c>
      <c r="AS23" s="385"/>
      <c r="AT23" s="385">
        <v>7</v>
      </c>
      <c r="AU23" s="385"/>
      <c r="AV23" s="385">
        <v>7</v>
      </c>
      <c r="AW23" s="385"/>
      <c r="AX23" s="385">
        <v>7</v>
      </c>
      <c r="AY23" s="385"/>
      <c r="AZ23" s="385">
        <v>6</v>
      </c>
      <c r="BA23" s="385"/>
      <c r="BB23" s="385">
        <v>8</v>
      </c>
      <c r="BC23" s="385"/>
      <c r="BD23" s="247">
        <f t="shared" si="5"/>
        <v>187</v>
      </c>
      <c r="BE23" s="344">
        <f t="shared" si="6"/>
        <v>6.678571428571429</v>
      </c>
      <c r="BF23" s="247">
        <v>5</v>
      </c>
      <c r="BG23" s="247">
        <v>4</v>
      </c>
      <c r="BH23" s="247">
        <v>5</v>
      </c>
      <c r="BI23" s="247"/>
      <c r="BJ23" s="247">
        <v>5</v>
      </c>
      <c r="BK23" s="247">
        <v>4</v>
      </c>
      <c r="BL23" s="247">
        <v>7</v>
      </c>
      <c r="BM23" s="247"/>
      <c r="BN23" s="247">
        <v>6</v>
      </c>
      <c r="BO23" s="247"/>
      <c r="BP23" s="247">
        <f t="shared" si="7"/>
        <v>127</v>
      </c>
      <c r="BQ23" s="344">
        <f t="shared" si="8"/>
        <v>5.7727272727272725</v>
      </c>
      <c r="BR23" s="344">
        <f t="shared" si="9"/>
        <v>6.28</v>
      </c>
      <c r="BS23" s="381" t="s">
        <v>1299</v>
      </c>
      <c r="BT23" s="136" t="s">
        <v>1298</v>
      </c>
      <c r="BU23" s="247">
        <v>7</v>
      </c>
      <c r="BV23" s="136"/>
      <c r="BW23" s="247">
        <v>7</v>
      </c>
      <c r="BX23" s="247"/>
      <c r="BY23" s="247">
        <v>6</v>
      </c>
      <c r="BZ23" s="247"/>
      <c r="CA23" s="247">
        <v>6</v>
      </c>
      <c r="CB23" s="247">
        <v>4</v>
      </c>
      <c r="CC23" s="247">
        <v>8</v>
      </c>
      <c r="CD23" s="247"/>
      <c r="CE23" s="244">
        <f t="shared" si="10"/>
        <v>143</v>
      </c>
      <c r="CF23" s="401">
        <f t="shared" si="11"/>
        <v>6.809523809523809</v>
      </c>
      <c r="CG23" s="247">
        <v>6</v>
      </c>
      <c r="CH23" s="247"/>
      <c r="CI23" s="247">
        <v>6</v>
      </c>
      <c r="CJ23" s="247"/>
      <c r="CK23" s="247">
        <v>7</v>
      </c>
      <c r="CL23" s="247"/>
      <c r="CM23" s="247">
        <v>6</v>
      </c>
      <c r="CN23" s="247"/>
      <c r="CO23" s="247">
        <v>6</v>
      </c>
      <c r="CP23" s="247"/>
      <c r="CQ23" s="247">
        <v>7</v>
      </c>
      <c r="CR23" s="247">
        <v>4</v>
      </c>
      <c r="CS23" s="244">
        <v>8</v>
      </c>
      <c r="CT23" s="247"/>
      <c r="CU23" s="247"/>
      <c r="CV23" s="247"/>
      <c r="CW23" s="244">
        <f t="shared" si="12"/>
        <v>161</v>
      </c>
      <c r="CX23" s="245">
        <f t="shared" si="13"/>
        <v>6.44</v>
      </c>
      <c r="CY23" s="442">
        <f t="shared" si="14"/>
        <v>6.608695652173913</v>
      </c>
      <c r="CZ23" s="245">
        <f t="shared" si="15"/>
        <v>6.258503401360544</v>
      </c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</row>
    <row r="24" spans="1:118" s="380" customFormat="1" ht="15.75">
      <c r="A24" s="2">
        <v>19</v>
      </c>
      <c r="B24" s="21" t="s">
        <v>927</v>
      </c>
      <c r="C24" s="40" t="s">
        <v>809</v>
      </c>
      <c r="D24" s="382">
        <v>33842</v>
      </c>
      <c r="E24" s="381" t="s">
        <v>529</v>
      </c>
      <c r="F24" s="21" t="s">
        <v>72</v>
      </c>
      <c r="G24" s="43" t="s">
        <v>67</v>
      </c>
      <c r="H24" s="43"/>
      <c r="I24" s="180">
        <v>6</v>
      </c>
      <c r="J24" s="180"/>
      <c r="K24" s="180">
        <v>5</v>
      </c>
      <c r="L24" s="180">
        <v>3</v>
      </c>
      <c r="M24" s="180">
        <v>5</v>
      </c>
      <c r="N24" s="180" t="s">
        <v>1289</v>
      </c>
      <c r="O24" s="180">
        <v>6</v>
      </c>
      <c r="P24" s="180"/>
      <c r="Q24" s="180">
        <v>6</v>
      </c>
      <c r="R24" s="180"/>
      <c r="S24" s="247">
        <f t="shared" si="0"/>
        <v>145</v>
      </c>
      <c r="T24" s="344">
        <f t="shared" si="1"/>
        <v>5.576923076923077</v>
      </c>
      <c r="U24" s="247">
        <v>5</v>
      </c>
      <c r="V24" s="247"/>
      <c r="W24" s="247">
        <v>5</v>
      </c>
      <c r="X24" s="247" t="s">
        <v>1289</v>
      </c>
      <c r="Y24" s="247">
        <v>7</v>
      </c>
      <c r="Z24" s="247" t="s">
        <v>1321</v>
      </c>
      <c r="AA24" s="247">
        <v>5</v>
      </c>
      <c r="AB24" s="247">
        <v>4</v>
      </c>
      <c r="AC24" s="247">
        <v>7</v>
      </c>
      <c r="AD24" s="247"/>
      <c r="AE24" s="247">
        <v>5</v>
      </c>
      <c r="AF24" s="247"/>
      <c r="AG24" s="247">
        <v>5</v>
      </c>
      <c r="AH24" s="247"/>
      <c r="AI24" s="247">
        <f t="shared" si="2"/>
        <v>141</v>
      </c>
      <c r="AJ24" s="344">
        <f t="shared" si="3"/>
        <v>5.64</v>
      </c>
      <c r="AK24" s="171">
        <f t="shared" si="4"/>
        <v>5.607843137254902</v>
      </c>
      <c r="AL24" s="383" t="s">
        <v>1302</v>
      </c>
      <c r="AM24" s="383" t="s">
        <v>1303</v>
      </c>
      <c r="AN24" s="384">
        <v>5</v>
      </c>
      <c r="AO24" s="384"/>
      <c r="AP24" s="384">
        <v>6</v>
      </c>
      <c r="AQ24" s="249"/>
      <c r="AR24" s="254">
        <v>5</v>
      </c>
      <c r="AS24" s="385"/>
      <c r="AT24" s="385">
        <v>6</v>
      </c>
      <c r="AU24" s="385"/>
      <c r="AV24" s="385">
        <v>6</v>
      </c>
      <c r="AW24" s="385"/>
      <c r="AX24" s="385">
        <v>7</v>
      </c>
      <c r="AY24" s="385"/>
      <c r="AZ24" s="385">
        <v>5</v>
      </c>
      <c r="BA24" s="385"/>
      <c r="BB24" s="385">
        <v>6</v>
      </c>
      <c r="BC24" s="385"/>
      <c r="BD24" s="247">
        <f t="shared" si="5"/>
        <v>160</v>
      </c>
      <c r="BE24" s="344">
        <f t="shared" si="6"/>
        <v>5.714285714285714</v>
      </c>
      <c r="BF24" s="247">
        <v>7</v>
      </c>
      <c r="BG24" s="247">
        <v>4</v>
      </c>
      <c r="BH24" s="247">
        <v>6</v>
      </c>
      <c r="BI24" s="247" t="s">
        <v>1292</v>
      </c>
      <c r="BJ24" s="247">
        <v>5</v>
      </c>
      <c r="BK24" s="247"/>
      <c r="BL24" s="247">
        <v>7</v>
      </c>
      <c r="BM24" s="247"/>
      <c r="BN24" s="247">
        <v>5</v>
      </c>
      <c r="BO24" s="247"/>
      <c r="BP24" s="247">
        <f t="shared" si="7"/>
        <v>132</v>
      </c>
      <c r="BQ24" s="344">
        <f t="shared" si="8"/>
        <v>6</v>
      </c>
      <c r="BR24" s="344">
        <f t="shared" si="9"/>
        <v>5.84</v>
      </c>
      <c r="BS24" s="381" t="s">
        <v>1297</v>
      </c>
      <c r="BT24" s="136" t="s">
        <v>1298</v>
      </c>
      <c r="BU24" s="247">
        <v>7</v>
      </c>
      <c r="BV24" s="136"/>
      <c r="BW24" s="247">
        <v>6</v>
      </c>
      <c r="BX24" s="247"/>
      <c r="BY24" s="247">
        <v>5</v>
      </c>
      <c r="BZ24" s="247"/>
      <c r="CA24" s="247">
        <v>5</v>
      </c>
      <c r="CB24" s="247"/>
      <c r="CC24" s="247">
        <v>6</v>
      </c>
      <c r="CD24" s="247">
        <v>3</v>
      </c>
      <c r="CE24" s="244">
        <f t="shared" si="10"/>
        <v>124</v>
      </c>
      <c r="CF24" s="401">
        <f t="shared" si="11"/>
        <v>5.904761904761905</v>
      </c>
      <c r="CG24" s="247">
        <v>6</v>
      </c>
      <c r="CH24" s="247"/>
      <c r="CI24" s="247">
        <v>5</v>
      </c>
      <c r="CJ24" s="247"/>
      <c r="CK24" s="247">
        <v>8</v>
      </c>
      <c r="CL24" s="247"/>
      <c r="CM24" s="247">
        <v>8</v>
      </c>
      <c r="CN24" s="247"/>
      <c r="CO24" s="247">
        <v>6</v>
      </c>
      <c r="CP24" s="247"/>
      <c r="CQ24" s="247">
        <v>6</v>
      </c>
      <c r="CR24" s="247"/>
      <c r="CS24" s="244">
        <v>8</v>
      </c>
      <c r="CT24" s="247"/>
      <c r="CU24" s="247"/>
      <c r="CV24" s="247"/>
      <c r="CW24" s="244">
        <f t="shared" si="12"/>
        <v>167</v>
      </c>
      <c r="CX24" s="245">
        <f t="shared" si="13"/>
        <v>6.68</v>
      </c>
      <c r="CY24" s="442">
        <f t="shared" si="14"/>
        <v>6.326086956521739</v>
      </c>
      <c r="CZ24" s="245">
        <f t="shared" si="15"/>
        <v>5.91156462585034</v>
      </c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</row>
    <row r="25" spans="1:118" s="380" customFormat="1" ht="15.75">
      <c r="A25" s="2">
        <v>20</v>
      </c>
      <c r="B25" s="21" t="s">
        <v>660</v>
      </c>
      <c r="C25" s="40" t="s">
        <v>809</v>
      </c>
      <c r="D25" s="382">
        <v>33611</v>
      </c>
      <c r="E25" s="381" t="s">
        <v>529</v>
      </c>
      <c r="F25" s="21" t="s">
        <v>224</v>
      </c>
      <c r="G25" s="43" t="s">
        <v>177</v>
      </c>
      <c r="H25" s="43"/>
      <c r="I25" s="180">
        <v>6</v>
      </c>
      <c r="J25" s="180"/>
      <c r="K25" s="180">
        <v>5</v>
      </c>
      <c r="L25" s="180"/>
      <c r="M25" s="180">
        <v>6</v>
      </c>
      <c r="N25" s="180"/>
      <c r="O25" s="180">
        <v>5</v>
      </c>
      <c r="P25" s="180"/>
      <c r="Q25" s="180">
        <v>5</v>
      </c>
      <c r="R25" s="180">
        <v>3</v>
      </c>
      <c r="S25" s="247">
        <f t="shared" si="0"/>
        <v>139</v>
      </c>
      <c r="T25" s="344">
        <f t="shared" si="1"/>
        <v>5.346153846153846</v>
      </c>
      <c r="U25" s="247">
        <v>5</v>
      </c>
      <c r="V25" s="247"/>
      <c r="W25" s="247">
        <v>5</v>
      </c>
      <c r="X25" s="247" t="s">
        <v>1289</v>
      </c>
      <c r="Y25" s="247">
        <v>5</v>
      </c>
      <c r="Z25" s="247"/>
      <c r="AA25" s="247">
        <v>5</v>
      </c>
      <c r="AB25" s="247"/>
      <c r="AC25" s="247">
        <v>6</v>
      </c>
      <c r="AD25" s="247" t="s">
        <v>1322</v>
      </c>
      <c r="AE25" s="247">
        <v>5</v>
      </c>
      <c r="AF25" s="247"/>
      <c r="AG25" s="247">
        <v>6</v>
      </c>
      <c r="AH25" s="247"/>
      <c r="AI25" s="247">
        <f t="shared" si="2"/>
        <v>131</v>
      </c>
      <c r="AJ25" s="344">
        <f t="shared" si="3"/>
        <v>5.24</v>
      </c>
      <c r="AK25" s="171">
        <f t="shared" si="4"/>
        <v>5.294117647058823</v>
      </c>
      <c r="AL25" s="383" t="s">
        <v>1302</v>
      </c>
      <c r="AM25" s="383" t="s">
        <v>1303</v>
      </c>
      <c r="AN25" s="384">
        <v>6</v>
      </c>
      <c r="AO25" s="384">
        <v>4</v>
      </c>
      <c r="AP25" s="384">
        <v>6</v>
      </c>
      <c r="AQ25" s="249"/>
      <c r="AR25" s="254">
        <v>6</v>
      </c>
      <c r="AS25" s="385"/>
      <c r="AT25" s="385">
        <v>5</v>
      </c>
      <c r="AU25" s="385"/>
      <c r="AV25" s="385">
        <v>6</v>
      </c>
      <c r="AW25" s="385"/>
      <c r="AX25" s="385">
        <v>7</v>
      </c>
      <c r="AY25" s="385"/>
      <c r="AZ25" s="385">
        <v>6</v>
      </c>
      <c r="BA25" s="385"/>
      <c r="BB25" s="385">
        <v>6</v>
      </c>
      <c r="BC25" s="385"/>
      <c r="BD25" s="247">
        <f t="shared" si="5"/>
        <v>167</v>
      </c>
      <c r="BE25" s="344">
        <f t="shared" si="6"/>
        <v>5.964285714285714</v>
      </c>
      <c r="BF25" s="247">
        <v>7</v>
      </c>
      <c r="BG25" s="247" t="s">
        <v>1292</v>
      </c>
      <c r="BH25" s="247">
        <v>5</v>
      </c>
      <c r="BI25" s="247"/>
      <c r="BJ25" s="247">
        <v>6</v>
      </c>
      <c r="BK25" s="247">
        <v>3</v>
      </c>
      <c r="BL25" s="247">
        <v>6</v>
      </c>
      <c r="BM25" s="247"/>
      <c r="BN25" s="247">
        <v>7</v>
      </c>
      <c r="BO25" s="247" t="s">
        <v>1289</v>
      </c>
      <c r="BP25" s="247">
        <f t="shared" si="7"/>
        <v>136</v>
      </c>
      <c r="BQ25" s="344">
        <f t="shared" si="8"/>
        <v>6.181818181818182</v>
      </c>
      <c r="BR25" s="344">
        <f t="shared" si="9"/>
        <v>6.06</v>
      </c>
      <c r="BS25" s="381" t="s">
        <v>1297</v>
      </c>
      <c r="BT25" s="136" t="s">
        <v>1298</v>
      </c>
      <c r="BU25" s="247">
        <v>7</v>
      </c>
      <c r="BV25" s="136"/>
      <c r="BW25" s="247">
        <v>7</v>
      </c>
      <c r="BX25" s="247"/>
      <c r="BY25" s="247">
        <v>5</v>
      </c>
      <c r="BZ25" s="247"/>
      <c r="CA25" s="247">
        <v>6</v>
      </c>
      <c r="CB25" s="247"/>
      <c r="CC25" s="247">
        <v>5</v>
      </c>
      <c r="CD25" s="247"/>
      <c r="CE25" s="244">
        <f t="shared" si="10"/>
        <v>126</v>
      </c>
      <c r="CF25" s="401">
        <f t="shared" si="11"/>
        <v>6</v>
      </c>
      <c r="CG25" s="247">
        <v>7</v>
      </c>
      <c r="CH25" s="247">
        <v>4</v>
      </c>
      <c r="CI25" s="247">
        <v>7</v>
      </c>
      <c r="CJ25" s="247">
        <v>4</v>
      </c>
      <c r="CK25" s="247">
        <v>5</v>
      </c>
      <c r="CL25" s="247"/>
      <c r="CM25" s="247">
        <v>6</v>
      </c>
      <c r="CN25" s="247"/>
      <c r="CO25" s="247">
        <v>7</v>
      </c>
      <c r="CP25" s="247"/>
      <c r="CQ25" s="247">
        <v>8</v>
      </c>
      <c r="CR25" s="247"/>
      <c r="CS25" s="244">
        <v>8</v>
      </c>
      <c r="CT25" s="247"/>
      <c r="CU25" s="247"/>
      <c r="CV25" s="247"/>
      <c r="CW25" s="244">
        <f t="shared" si="12"/>
        <v>168</v>
      </c>
      <c r="CX25" s="245">
        <f t="shared" si="13"/>
        <v>6.72</v>
      </c>
      <c r="CY25" s="442">
        <f t="shared" si="14"/>
        <v>6.391304347826087</v>
      </c>
      <c r="CZ25" s="245">
        <f t="shared" si="15"/>
        <v>5.8979591836734695</v>
      </c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</row>
    <row r="26" spans="1:118" s="380" customFormat="1" ht="15.75">
      <c r="A26" s="2">
        <v>21</v>
      </c>
      <c r="B26" s="21" t="s">
        <v>452</v>
      </c>
      <c r="C26" s="40" t="s">
        <v>809</v>
      </c>
      <c r="D26" s="382">
        <v>33814</v>
      </c>
      <c r="E26" s="381" t="s">
        <v>529</v>
      </c>
      <c r="F26" s="21" t="s">
        <v>958</v>
      </c>
      <c r="G26" s="43" t="s">
        <v>82</v>
      </c>
      <c r="H26" s="43"/>
      <c r="I26" s="180">
        <v>5</v>
      </c>
      <c r="J26" s="180"/>
      <c r="K26" s="180">
        <v>6</v>
      </c>
      <c r="L26" s="180"/>
      <c r="M26" s="180">
        <v>6</v>
      </c>
      <c r="N26" s="180"/>
      <c r="O26" s="180">
        <v>9</v>
      </c>
      <c r="P26" s="180"/>
      <c r="Q26" s="180">
        <v>5</v>
      </c>
      <c r="R26" s="180"/>
      <c r="S26" s="247">
        <f t="shared" si="0"/>
        <v>161</v>
      </c>
      <c r="T26" s="344">
        <f t="shared" si="1"/>
        <v>6.1923076923076925</v>
      </c>
      <c r="U26" s="247">
        <v>7</v>
      </c>
      <c r="V26" s="247" t="s">
        <v>1292</v>
      </c>
      <c r="W26" s="247">
        <v>6</v>
      </c>
      <c r="X26" s="247"/>
      <c r="Y26" s="247">
        <v>5</v>
      </c>
      <c r="Z26" s="247"/>
      <c r="AA26" s="247">
        <v>7</v>
      </c>
      <c r="AB26" s="247"/>
      <c r="AC26" s="247">
        <v>5</v>
      </c>
      <c r="AD26" s="247"/>
      <c r="AE26" s="247">
        <v>5</v>
      </c>
      <c r="AF26" s="247"/>
      <c r="AG26" s="247">
        <v>7</v>
      </c>
      <c r="AH26" s="247"/>
      <c r="AI26" s="247">
        <f t="shared" si="2"/>
        <v>147</v>
      </c>
      <c r="AJ26" s="344">
        <f t="shared" si="3"/>
        <v>5.88</v>
      </c>
      <c r="AK26" s="171">
        <f t="shared" si="4"/>
        <v>6.03921568627451</v>
      </c>
      <c r="AL26" s="383" t="s">
        <v>1297</v>
      </c>
      <c r="AM26" s="383" t="s">
        <v>1298</v>
      </c>
      <c r="AN26" s="384">
        <v>5</v>
      </c>
      <c r="AO26" s="384"/>
      <c r="AP26" s="384">
        <v>8</v>
      </c>
      <c r="AQ26" s="249"/>
      <c r="AR26" s="254">
        <v>6</v>
      </c>
      <c r="AS26" s="385"/>
      <c r="AT26" s="385">
        <v>7</v>
      </c>
      <c r="AU26" s="385"/>
      <c r="AV26" s="385">
        <v>8</v>
      </c>
      <c r="AW26" s="385"/>
      <c r="AX26" s="385">
        <v>7</v>
      </c>
      <c r="AY26" s="385"/>
      <c r="AZ26" s="385">
        <v>7</v>
      </c>
      <c r="BA26" s="385"/>
      <c r="BB26" s="385">
        <v>7</v>
      </c>
      <c r="BC26" s="385"/>
      <c r="BD26" s="247">
        <f t="shared" si="5"/>
        <v>189</v>
      </c>
      <c r="BE26" s="344">
        <f t="shared" si="6"/>
        <v>6.75</v>
      </c>
      <c r="BF26" s="247">
        <v>8</v>
      </c>
      <c r="BG26" s="247">
        <v>4</v>
      </c>
      <c r="BH26" s="247">
        <v>5</v>
      </c>
      <c r="BI26" s="247"/>
      <c r="BJ26" s="247">
        <v>6</v>
      </c>
      <c r="BK26" s="247"/>
      <c r="BL26" s="247">
        <v>8</v>
      </c>
      <c r="BM26" s="247"/>
      <c r="BN26" s="247">
        <v>7</v>
      </c>
      <c r="BO26" s="247"/>
      <c r="BP26" s="247">
        <f t="shared" si="7"/>
        <v>151</v>
      </c>
      <c r="BQ26" s="344">
        <f t="shared" si="8"/>
        <v>6.863636363636363</v>
      </c>
      <c r="BR26" s="344">
        <f t="shared" si="9"/>
        <v>6.8</v>
      </c>
      <c r="BS26" s="381" t="s">
        <v>1299</v>
      </c>
      <c r="BT26" s="136" t="s">
        <v>1298</v>
      </c>
      <c r="BU26" s="247">
        <v>8</v>
      </c>
      <c r="BV26" s="136"/>
      <c r="BW26" s="247">
        <v>8</v>
      </c>
      <c r="BX26" s="247"/>
      <c r="BY26" s="247">
        <v>9</v>
      </c>
      <c r="BZ26" s="247"/>
      <c r="CA26" s="247">
        <v>7</v>
      </c>
      <c r="CB26" s="247"/>
      <c r="CC26" s="247">
        <v>7</v>
      </c>
      <c r="CD26" s="247"/>
      <c r="CE26" s="244">
        <f t="shared" si="10"/>
        <v>166</v>
      </c>
      <c r="CF26" s="401">
        <f t="shared" si="11"/>
        <v>7.904761904761905</v>
      </c>
      <c r="CG26" s="247">
        <v>8</v>
      </c>
      <c r="CH26" s="247"/>
      <c r="CI26" s="247">
        <v>8</v>
      </c>
      <c r="CJ26" s="247"/>
      <c r="CK26" s="247">
        <v>8</v>
      </c>
      <c r="CL26" s="247"/>
      <c r="CM26" s="247">
        <v>8</v>
      </c>
      <c r="CN26" s="247"/>
      <c r="CO26" s="247">
        <v>8</v>
      </c>
      <c r="CP26" s="247"/>
      <c r="CQ26" s="247">
        <v>7</v>
      </c>
      <c r="CR26" s="247"/>
      <c r="CS26" s="244">
        <v>8</v>
      </c>
      <c r="CT26" s="247"/>
      <c r="CU26" s="247"/>
      <c r="CV26" s="247"/>
      <c r="CW26" s="244">
        <f t="shared" si="12"/>
        <v>195</v>
      </c>
      <c r="CX26" s="245">
        <f t="shared" si="13"/>
        <v>7.8</v>
      </c>
      <c r="CY26" s="442">
        <f t="shared" si="14"/>
        <v>7.8478260869565215</v>
      </c>
      <c r="CZ26" s="245">
        <f t="shared" si="15"/>
        <v>6.863945578231292</v>
      </c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</row>
    <row r="27" spans="1:118" s="380" customFormat="1" ht="16.5">
      <c r="A27" s="2">
        <v>22</v>
      </c>
      <c r="B27" s="21" t="s">
        <v>959</v>
      </c>
      <c r="C27" s="40" t="s">
        <v>447</v>
      </c>
      <c r="D27" s="382">
        <v>33759</v>
      </c>
      <c r="E27" s="381" t="s">
        <v>529</v>
      </c>
      <c r="F27" s="21" t="s">
        <v>995</v>
      </c>
      <c r="G27" s="43" t="s">
        <v>285</v>
      </c>
      <c r="H27" s="43"/>
      <c r="I27" s="180">
        <v>5</v>
      </c>
      <c r="J27" s="180"/>
      <c r="K27" s="180">
        <v>5</v>
      </c>
      <c r="L27" s="180"/>
      <c r="M27" s="180">
        <v>6</v>
      </c>
      <c r="N27" s="180"/>
      <c r="O27" s="180">
        <v>5</v>
      </c>
      <c r="P27" s="180"/>
      <c r="Q27" s="180">
        <v>5</v>
      </c>
      <c r="R27" s="180"/>
      <c r="S27" s="247">
        <f t="shared" si="0"/>
        <v>134</v>
      </c>
      <c r="T27" s="344">
        <f t="shared" si="1"/>
        <v>5.153846153846154</v>
      </c>
      <c r="U27" s="247">
        <v>5</v>
      </c>
      <c r="V27" s="247"/>
      <c r="W27" s="247">
        <v>5</v>
      </c>
      <c r="X27" s="247" t="s">
        <v>1292</v>
      </c>
      <c r="Y27" s="247">
        <v>5</v>
      </c>
      <c r="Z27" s="247"/>
      <c r="AA27" s="247">
        <v>6</v>
      </c>
      <c r="AB27" s="247"/>
      <c r="AC27" s="247">
        <v>6</v>
      </c>
      <c r="AD27" s="247"/>
      <c r="AE27" s="247">
        <v>5</v>
      </c>
      <c r="AF27" s="247"/>
      <c r="AG27" s="247">
        <v>5</v>
      </c>
      <c r="AH27" s="247"/>
      <c r="AI27" s="247">
        <f t="shared" si="2"/>
        <v>131</v>
      </c>
      <c r="AJ27" s="344">
        <f t="shared" si="3"/>
        <v>5.24</v>
      </c>
      <c r="AK27" s="171">
        <f t="shared" si="4"/>
        <v>5.196078431372549</v>
      </c>
      <c r="AL27" s="383" t="s">
        <v>1297</v>
      </c>
      <c r="AM27" s="383" t="s">
        <v>1298</v>
      </c>
      <c r="AN27" s="384">
        <v>6</v>
      </c>
      <c r="AO27" s="384"/>
      <c r="AP27" s="384">
        <v>6</v>
      </c>
      <c r="AQ27" s="249"/>
      <c r="AR27" s="254">
        <v>4</v>
      </c>
      <c r="AS27" s="385">
        <v>4</v>
      </c>
      <c r="AT27" s="385">
        <v>5</v>
      </c>
      <c r="AU27" s="385">
        <v>4</v>
      </c>
      <c r="AV27" s="385">
        <v>7</v>
      </c>
      <c r="AW27" s="385"/>
      <c r="AX27" s="385">
        <v>6</v>
      </c>
      <c r="AY27" s="385"/>
      <c r="AZ27" s="385">
        <v>5</v>
      </c>
      <c r="BA27" s="385"/>
      <c r="BB27" s="385">
        <v>5</v>
      </c>
      <c r="BC27" s="385"/>
      <c r="BD27" s="247">
        <f t="shared" si="5"/>
        <v>154</v>
      </c>
      <c r="BE27" s="344">
        <f t="shared" si="6"/>
        <v>5.5</v>
      </c>
      <c r="BF27" s="247">
        <v>5</v>
      </c>
      <c r="BG27" s="247"/>
      <c r="BH27" s="247">
        <v>5</v>
      </c>
      <c r="BI27" s="247" t="s">
        <v>1290</v>
      </c>
      <c r="BJ27" s="247">
        <v>5</v>
      </c>
      <c r="BK27" s="247"/>
      <c r="BL27" s="247">
        <v>6</v>
      </c>
      <c r="BM27" s="247"/>
      <c r="BN27" s="247">
        <v>5</v>
      </c>
      <c r="BO27" s="247"/>
      <c r="BP27" s="247">
        <f t="shared" si="7"/>
        <v>116</v>
      </c>
      <c r="BQ27" s="344">
        <f t="shared" si="8"/>
        <v>5.2727272727272725</v>
      </c>
      <c r="BR27" s="344">
        <f t="shared" si="9"/>
        <v>5.4</v>
      </c>
      <c r="BS27" s="381" t="s">
        <v>1297</v>
      </c>
      <c r="BT27" s="136" t="s">
        <v>1298</v>
      </c>
      <c r="BU27" s="247">
        <v>7</v>
      </c>
      <c r="BV27" s="136"/>
      <c r="BW27" s="247">
        <v>5</v>
      </c>
      <c r="BX27" s="247"/>
      <c r="BY27" s="247">
        <v>5</v>
      </c>
      <c r="BZ27" s="247">
        <v>4</v>
      </c>
      <c r="CA27" s="247">
        <v>6</v>
      </c>
      <c r="CB27" s="247"/>
      <c r="CC27" s="247">
        <v>5</v>
      </c>
      <c r="CD27" s="247"/>
      <c r="CE27" s="244">
        <f t="shared" si="10"/>
        <v>120</v>
      </c>
      <c r="CF27" s="401">
        <f t="shared" si="11"/>
        <v>5.714285714285714</v>
      </c>
      <c r="CG27" s="247">
        <v>6</v>
      </c>
      <c r="CH27" s="247"/>
      <c r="CI27" s="247">
        <v>7</v>
      </c>
      <c r="CJ27" s="247">
        <v>4</v>
      </c>
      <c r="CK27" s="247">
        <v>6</v>
      </c>
      <c r="CL27" s="247"/>
      <c r="CM27" s="247">
        <v>6</v>
      </c>
      <c r="CN27" s="247"/>
      <c r="CO27" s="247">
        <v>6</v>
      </c>
      <c r="CP27" s="247"/>
      <c r="CQ27" s="247">
        <v>6</v>
      </c>
      <c r="CR27" s="247"/>
      <c r="CS27" s="244">
        <v>8</v>
      </c>
      <c r="CT27" s="247"/>
      <c r="CU27" s="247"/>
      <c r="CV27" s="247"/>
      <c r="CW27" s="244">
        <f t="shared" si="12"/>
        <v>155</v>
      </c>
      <c r="CX27" s="245">
        <f t="shared" si="13"/>
        <v>6.2</v>
      </c>
      <c r="CY27" s="442">
        <f t="shared" si="14"/>
        <v>5.978260869565218</v>
      </c>
      <c r="CZ27" s="245">
        <f t="shared" si="15"/>
        <v>5.510204081632653</v>
      </c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</row>
    <row r="28" spans="1:118" s="380" customFormat="1" ht="15.75">
      <c r="A28" s="2">
        <v>23</v>
      </c>
      <c r="B28" s="21" t="s">
        <v>550</v>
      </c>
      <c r="C28" s="40" t="s">
        <v>447</v>
      </c>
      <c r="D28" s="382">
        <v>33624</v>
      </c>
      <c r="E28" s="381" t="s">
        <v>529</v>
      </c>
      <c r="F28" s="21" t="s">
        <v>275</v>
      </c>
      <c r="G28" s="43" t="s">
        <v>177</v>
      </c>
      <c r="H28" s="43"/>
      <c r="I28" s="180">
        <v>6</v>
      </c>
      <c r="J28" s="180"/>
      <c r="K28" s="180">
        <v>5</v>
      </c>
      <c r="L28" s="180"/>
      <c r="M28" s="180">
        <v>5</v>
      </c>
      <c r="N28" s="180"/>
      <c r="O28" s="180">
        <v>5</v>
      </c>
      <c r="P28" s="180"/>
      <c r="Q28" s="180">
        <v>5</v>
      </c>
      <c r="R28" s="180"/>
      <c r="S28" s="247">
        <f t="shared" si="0"/>
        <v>135</v>
      </c>
      <c r="T28" s="344">
        <f t="shared" si="1"/>
        <v>5.1923076923076925</v>
      </c>
      <c r="U28" s="247">
        <v>5</v>
      </c>
      <c r="V28" s="247">
        <v>4</v>
      </c>
      <c r="W28" s="247">
        <v>6</v>
      </c>
      <c r="X28" s="247"/>
      <c r="Y28" s="247">
        <v>5</v>
      </c>
      <c r="Z28" s="247"/>
      <c r="AA28" s="247">
        <v>7</v>
      </c>
      <c r="AB28" s="247"/>
      <c r="AC28" s="247">
        <v>5</v>
      </c>
      <c r="AD28" s="247"/>
      <c r="AE28" s="247">
        <v>5</v>
      </c>
      <c r="AF28" s="247"/>
      <c r="AG28" s="247">
        <v>6</v>
      </c>
      <c r="AH28" s="247"/>
      <c r="AI28" s="247">
        <f t="shared" si="2"/>
        <v>138</v>
      </c>
      <c r="AJ28" s="344">
        <f t="shared" si="3"/>
        <v>5.52</v>
      </c>
      <c r="AK28" s="171">
        <f t="shared" si="4"/>
        <v>5.352941176470588</v>
      </c>
      <c r="AL28" s="383" t="s">
        <v>1297</v>
      </c>
      <c r="AM28" s="383" t="s">
        <v>1298</v>
      </c>
      <c r="AN28" s="384">
        <v>6</v>
      </c>
      <c r="AO28" s="384"/>
      <c r="AP28" s="384">
        <v>7</v>
      </c>
      <c r="AQ28" s="249"/>
      <c r="AR28" s="254">
        <v>5</v>
      </c>
      <c r="AS28" s="385"/>
      <c r="AT28" s="385">
        <v>6</v>
      </c>
      <c r="AU28" s="385"/>
      <c r="AV28" s="385">
        <v>6</v>
      </c>
      <c r="AW28" s="385"/>
      <c r="AX28" s="385">
        <v>7</v>
      </c>
      <c r="AY28" s="385"/>
      <c r="AZ28" s="385">
        <v>6</v>
      </c>
      <c r="BA28" s="385"/>
      <c r="BB28" s="385">
        <v>5</v>
      </c>
      <c r="BC28" s="385"/>
      <c r="BD28" s="247">
        <f t="shared" si="5"/>
        <v>167</v>
      </c>
      <c r="BE28" s="344">
        <f t="shared" si="6"/>
        <v>5.964285714285714</v>
      </c>
      <c r="BF28" s="247">
        <v>6</v>
      </c>
      <c r="BG28" s="247"/>
      <c r="BH28" s="247">
        <v>5</v>
      </c>
      <c r="BI28" s="247">
        <v>4</v>
      </c>
      <c r="BJ28" s="247">
        <v>6</v>
      </c>
      <c r="BK28" s="247"/>
      <c r="BL28" s="247">
        <v>8</v>
      </c>
      <c r="BM28" s="247">
        <v>4</v>
      </c>
      <c r="BN28" s="247">
        <v>5</v>
      </c>
      <c r="BO28" s="247"/>
      <c r="BP28" s="247">
        <f t="shared" si="7"/>
        <v>135</v>
      </c>
      <c r="BQ28" s="344">
        <f t="shared" si="8"/>
        <v>6.136363636363637</v>
      </c>
      <c r="BR28" s="344">
        <f t="shared" si="9"/>
        <v>6.04</v>
      </c>
      <c r="BS28" s="381" t="s">
        <v>1299</v>
      </c>
      <c r="BT28" s="136" t="s">
        <v>1298</v>
      </c>
      <c r="BU28" s="247">
        <v>7</v>
      </c>
      <c r="BV28" s="136"/>
      <c r="BW28" s="247">
        <v>5</v>
      </c>
      <c r="BX28" s="247"/>
      <c r="BY28" s="247">
        <v>5</v>
      </c>
      <c r="BZ28" s="247"/>
      <c r="CA28" s="247">
        <v>6</v>
      </c>
      <c r="CB28" s="247"/>
      <c r="CC28" s="247">
        <v>6</v>
      </c>
      <c r="CD28" s="247"/>
      <c r="CE28" s="244">
        <f t="shared" si="10"/>
        <v>124</v>
      </c>
      <c r="CF28" s="401">
        <f t="shared" si="11"/>
        <v>5.904761904761905</v>
      </c>
      <c r="CG28" s="247">
        <v>6</v>
      </c>
      <c r="CH28" s="247"/>
      <c r="CI28" s="247">
        <v>6</v>
      </c>
      <c r="CJ28" s="247"/>
      <c r="CK28" s="247">
        <v>8</v>
      </c>
      <c r="CL28" s="247"/>
      <c r="CM28" s="247">
        <v>7</v>
      </c>
      <c r="CN28" s="247"/>
      <c r="CO28" s="247">
        <v>6</v>
      </c>
      <c r="CP28" s="247"/>
      <c r="CQ28" s="247">
        <v>7</v>
      </c>
      <c r="CR28" s="247"/>
      <c r="CS28" s="244">
        <v>8</v>
      </c>
      <c r="CT28" s="247"/>
      <c r="CU28" s="247"/>
      <c r="CV28" s="247"/>
      <c r="CW28" s="244">
        <f t="shared" si="12"/>
        <v>170</v>
      </c>
      <c r="CX28" s="245">
        <f t="shared" si="13"/>
        <v>6.8</v>
      </c>
      <c r="CY28" s="442">
        <f t="shared" si="14"/>
        <v>6.391304347826087</v>
      </c>
      <c r="CZ28" s="245">
        <f t="shared" si="15"/>
        <v>5.91156462585034</v>
      </c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</row>
    <row r="29" spans="1:118" s="380" customFormat="1" ht="15.75">
      <c r="A29" s="2">
        <v>24</v>
      </c>
      <c r="B29" s="21" t="s">
        <v>960</v>
      </c>
      <c r="C29" s="40" t="s">
        <v>219</v>
      </c>
      <c r="D29" s="382">
        <v>32017</v>
      </c>
      <c r="E29" s="381" t="s">
        <v>38</v>
      </c>
      <c r="F29" s="21" t="s">
        <v>308</v>
      </c>
      <c r="G29" s="43" t="s">
        <v>305</v>
      </c>
      <c r="H29" s="43"/>
      <c r="I29" s="180">
        <v>5</v>
      </c>
      <c r="J29" s="180" t="s">
        <v>1289</v>
      </c>
      <c r="K29" s="180">
        <v>5</v>
      </c>
      <c r="L29" s="180">
        <v>3</v>
      </c>
      <c r="M29" s="180">
        <v>5</v>
      </c>
      <c r="N29" s="180" t="s">
        <v>1289</v>
      </c>
      <c r="O29" s="180">
        <v>7</v>
      </c>
      <c r="P29" s="180"/>
      <c r="Q29" s="180">
        <v>5</v>
      </c>
      <c r="R29" s="180"/>
      <c r="S29" s="247">
        <f t="shared" si="0"/>
        <v>140</v>
      </c>
      <c r="T29" s="344">
        <f t="shared" si="1"/>
        <v>5.384615384615385</v>
      </c>
      <c r="U29" s="247">
        <v>5</v>
      </c>
      <c r="V29" s="247"/>
      <c r="W29" s="247">
        <v>5</v>
      </c>
      <c r="X29" s="247"/>
      <c r="Y29" s="247">
        <v>5</v>
      </c>
      <c r="Z29" s="247" t="s">
        <v>1291</v>
      </c>
      <c r="AA29" s="247">
        <v>5</v>
      </c>
      <c r="AB29" s="247"/>
      <c r="AC29" s="247">
        <v>8</v>
      </c>
      <c r="AD29" s="247"/>
      <c r="AE29" s="247">
        <v>5</v>
      </c>
      <c r="AF29" s="247"/>
      <c r="AG29" s="247">
        <v>7</v>
      </c>
      <c r="AH29" s="247"/>
      <c r="AI29" s="247">
        <f t="shared" si="2"/>
        <v>140</v>
      </c>
      <c r="AJ29" s="344">
        <f t="shared" si="3"/>
        <v>5.6</v>
      </c>
      <c r="AK29" s="171">
        <f t="shared" si="4"/>
        <v>5.490196078431373</v>
      </c>
      <c r="AL29" s="383" t="s">
        <v>1297</v>
      </c>
      <c r="AM29" s="383" t="s">
        <v>1298</v>
      </c>
      <c r="AN29" s="384">
        <v>6</v>
      </c>
      <c r="AO29" s="384">
        <v>3</v>
      </c>
      <c r="AP29" s="384">
        <v>5</v>
      </c>
      <c r="AQ29" s="249"/>
      <c r="AR29" s="254">
        <v>5</v>
      </c>
      <c r="AS29" s="385"/>
      <c r="AT29" s="385">
        <v>5</v>
      </c>
      <c r="AU29" s="385"/>
      <c r="AV29" s="385">
        <v>5</v>
      </c>
      <c r="AW29" s="385"/>
      <c r="AX29" s="385">
        <v>6</v>
      </c>
      <c r="AY29" s="385"/>
      <c r="AZ29" s="385">
        <v>6</v>
      </c>
      <c r="BA29" s="385"/>
      <c r="BB29" s="385">
        <v>7</v>
      </c>
      <c r="BC29" s="385" t="s">
        <v>1229</v>
      </c>
      <c r="BD29" s="247">
        <f t="shared" si="5"/>
        <v>159</v>
      </c>
      <c r="BE29" s="344">
        <f t="shared" si="6"/>
        <v>5.678571428571429</v>
      </c>
      <c r="BF29" s="247">
        <v>5</v>
      </c>
      <c r="BG29" s="247"/>
      <c r="BH29" s="247">
        <v>5</v>
      </c>
      <c r="BI29" s="247">
        <v>4</v>
      </c>
      <c r="BJ29" s="247">
        <v>5</v>
      </c>
      <c r="BK29" s="247"/>
      <c r="BL29" s="247">
        <v>5</v>
      </c>
      <c r="BM29" s="247"/>
      <c r="BN29" s="247">
        <v>5</v>
      </c>
      <c r="BO29" s="247">
        <v>4</v>
      </c>
      <c r="BP29" s="247">
        <f t="shared" si="7"/>
        <v>110</v>
      </c>
      <c r="BQ29" s="344">
        <f t="shared" si="8"/>
        <v>5</v>
      </c>
      <c r="BR29" s="344">
        <f t="shared" si="9"/>
        <v>5.38</v>
      </c>
      <c r="BS29" s="136" t="s">
        <v>1302</v>
      </c>
      <c r="BT29" s="136" t="s">
        <v>1303</v>
      </c>
      <c r="BU29" s="247">
        <v>6</v>
      </c>
      <c r="BV29" s="136"/>
      <c r="BW29" s="247">
        <v>8</v>
      </c>
      <c r="BX29" s="247"/>
      <c r="BY29" s="247">
        <v>5</v>
      </c>
      <c r="BZ29" s="247"/>
      <c r="CA29" s="247">
        <v>5</v>
      </c>
      <c r="CB29" s="247"/>
      <c r="CC29" s="247">
        <v>5</v>
      </c>
      <c r="CD29" s="247"/>
      <c r="CE29" s="244">
        <f t="shared" si="10"/>
        <v>120</v>
      </c>
      <c r="CF29" s="401">
        <f t="shared" si="11"/>
        <v>5.714285714285714</v>
      </c>
      <c r="CG29" s="247">
        <v>5</v>
      </c>
      <c r="CH29" s="247">
        <v>4</v>
      </c>
      <c r="CI29" s="247">
        <v>6</v>
      </c>
      <c r="CJ29" s="247">
        <v>3</v>
      </c>
      <c r="CK29" s="247">
        <v>5</v>
      </c>
      <c r="CL29" s="247"/>
      <c r="CM29" s="247">
        <v>5</v>
      </c>
      <c r="CN29" s="247"/>
      <c r="CO29" s="247">
        <v>5</v>
      </c>
      <c r="CP29" s="247"/>
      <c r="CQ29" s="247">
        <v>5</v>
      </c>
      <c r="CR29" s="247"/>
      <c r="CS29" s="244">
        <v>8</v>
      </c>
      <c r="CT29" s="247"/>
      <c r="CU29" s="247"/>
      <c r="CV29" s="247"/>
      <c r="CW29" s="244">
        <f t="shared" si="12"/>
        <v>131</v>
      </c>
      <c r="CX29" s="245">
        <f t="shared" si="13"/>
        <v>5.24</v>
      </c>
      <c r="CY29" s="442">
        <f t="shared" si="14"/>
        <v>5.456521739130435</v>
      </c>
      <c r="CZ29" s="245">
        <f t="shared" si="15"/>
        <v>5.442176870748299</v>
      </c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</row>
    <row r="30" spans="1:118" ht="15.75">
      <c r="A30" s="2">
        <v>25</v>
      </c>
      <c r="B30" s="19" t="s">
        <v>961</v>
      </c>
      <c r="C30" s="39" t="s">
        <v>219</v>
      </c>
      <c r="D30" s="29">
        <v>33604</v>
      </c>
      <c r="E30" s="2" t="s">
        <v>529</v>
      </c>
      <c r="F30" s="19" t="s">
        <v>326</v>
      </c>
      <c r="G30" s="14" t="s">
        <v>102</v>
      </c>
      <c r="H30" s="14"/>
      <c r="I30" s="180">
        <v>6</v>
      </c>
      <c r="J30" s="179" t="s">
        <v>1289</v>
      </c>
      <c r="K30" s="179">
        <v>5</v>
      </c>
      <c r="L30" s="179"/>
      <c r="M30" s="180">
        <v>5</v>
      </c>
      <c r="N30" s="179" t="s">
        <v>1289</v>
      </c>
      <c r="O30" s="179">
        <v>5</v>
      </c>
      <c r="P30" s="179">
        <v>3</v>
      </c>
      <c r="Q30" s="179">
        <v>5</v>
      </c>
      <c r="R30" s="179"/>
      <c r="S30" s="244">
        <f t="shared" si="0"/>
        <v>135</v>
      </c>
      <c r="T30" s="245">
        <f t="shared" si="1"/>
        <v>5.1923076923076925</v>
      </c>
      <c r="U30" s="247">
        <v>5</v>
      </c>
      <c r="V30" s="247"/>
      <c r="W30" s="247">
        <v>6</v>
      </c>
      <c r="X30" s="247"/>
      <c r="Y30" s="247">
        <v>5</v>
      </c>
      <c r="Z30" s="247"/>
      <c r="AA30" s="247">
        <v>7</v>
      </c>
      <c r="AB30" s="247"/>
      <c r="AC30" s="247">
        <v>5</v>
      </c>
      <c r="AD30" s="247">
        <v>4</v>
      </c>
      <c r="AE30" s="247">
        <v>7</v>
      </c>
      <c r="AF30" s="247"/>
      <c r="AG30" s="247">
        <v>6</v>
      </c>
      <c r="AH30" s="247"/>
      <c r="AI30" s="244">
        <f t="shared" si="2"/>
        <v>146</v>
      </c>
      <c r="AJ30" s="245">
        <f t="shared" si="3"/>
        <v>5.84</v>
      </c>
      <c r="AK30" s="171">
        <f t="shared" si="4"/>
        <v>5.509803921568627</v>
      </c>
      <c r="AL30" s="192" t="s">
        <v>1297</v>
      </c>
      <c r="AM30" s="192" t="s">
        <v>1298</v>
      </c>
      <c r="AN30" s="212">
        <v>6</v>
      </c>
      <c r="AO30" s="212"/>
      <c r="AP30" s="212">
        <v>6</v>
      </c>
      <c r="AQ30" s="216"/>
      <c r="AR30" s="218">
        <v>5</v>
      </c>
      <c r="AS30" s="246"/>
      <c r="AT30" s="246">
        <v>7</v>
      </c>
      <c r="AU30" s="246"/>
      <c r="AV30" s="246">
        <v>7</v>
      </c>
      <c r="AW30" s="246"/>
      <c r="AX30" s="246">
        <v>7</v>
      </c>
      <c r="AY30" s="246"/>
      <c r="AZ30" s="246">
        <v>6</v>
      </c>
      <c r="BA30" s="246"/>
      <c r="BB30" s="246">
        <v>6</v>
      </c>
      <c r="BC30" s="246"/>
      <c r="BD30" s="244">
        <f t="shared" si="5"/>
        <v>175</v>
      </c>
      <c r="BE30" s="245">
        <f t="shared" si="6"/>
        <v>6.25</v>
      </c>
      <c r="BF30" s="244">
        <v>5</v>
      </c>
      <c r="BG30" s="244"/>
      <c r="BH30" s="244">
        <v>5</v>
      </c>
      <c r="BI30" s="244">
        <v>4</v>
      </c>
      <c r="BJ30" s="244">
        <v>5</v>
      </c>
      <c r="BK30" s="244"/>
      <c r="BL30" s="244">
        <v>8</v>
      </c>
      <c r="BM30" s="244">
        <v>4</v>
      </c>
      <c r="BN30" s="244">
        <v>6</v>
      </c>
      <c r="BO30" s="244"/>
      <c r="BP30" s="244">
        <f t="shared" si="7"/>
        <v>133</v>
      </c>
      <c r="BQ30" s="245">
        <f t="shared" si="8"/>
        <v>6.045454545454546</v>
      </c>
      <c r="BR30" s="245">
        <f t="shared" si="9"/>
        <v>6.16</v>
      </c>
      <c r="BS30" s="2" t="s">
        <v>1297</v>
      </c>
      <c r="BT30" s="3" t="s">
        <v>1298</v>
      </c>
      <c r="BU30" s="244">
        <v>8</v>
      </c>
      <c r="BV30" s="3"/>
      <c r="BW30" s="244">
        <v>8</v>
      </c>
      <c r="BX30" s="244"/>
      <c r="BY30" s="244">
        <v>5</v>
      </c>
      <c r="BZ30" s="244"/>
      <c r="CA30" s="244">
        <v>6</v>
      </c>
      <c r="CB30" s="244"/>
      <c r="CC30" s="244">
        <v>5</v>
      </c>
      <c r="CD30" s="244"/>
      <c r="CE30" s="244">
        <f t="shared" si="10"/>
        <v>135</v>
      </c>
      <c r="CF30" s="401">
        <f t="shared" si="11"/>
        <v>6.428571428571429</v>
      </c>
      <c r="CG30" s="247">
        <v>8</v>
      </c>
      <c r="CH30" s="244"/>
      <c r="CI30" s="244">
        <v>9</v>
      </c>
      <c r="CJ30" s="244"/>
      <c r="CK30" s="244">
        <v>9</v>
      </c>
      <c r="CL30" s="244"/>
      <c r="CM30" s="244">
        <v>6</v>
      </c>
      <c r="CN30" s="244"/>
      <c r="CO30" s="244">
        <v>5</v>
      </c>
      <c r="CP30" s="244"/>
      <c r="CQ30" s="244">
        <v>7</v>
      </c>
      <c r="CR30" s="244"/>
      <c r="CS30" s="244">
        <v>8</v>
      </c>
      <c r="CT30" s="244"/>
      <c r="CU30" s="244"/>
      <c r="CV30" s="244"/>
      <c r="CW30" s="244">
        <f t="shared" si="12"/>
        <v>183</v>
      </c>
      <c r="CX30" s="245">
        <f t="shared" si="13"/>
        <v>7.32</v>
      </c>
      <c r="CY30" s="442">
        <f t="shared" si="14"/>
        <v>6.913043478260869</v>
      </c>
      <c r="CZ30" s="245">
        <f t="shared" si="15"/>
        <v>6.170068027210885</v>
      </c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</row>
    <row r="31" spans="1:118" ht="15.75">
      <c r="A31" s="2">
        <v>26</v>
      </c>
      <c r="B31" s="19" t="s">
        <v>550</v>
      </c>
      <c r="C31" s="39" t="s">
        <v>870</v>
      </c>
      <c r="D31" s="29">
        <v>33890</v>
      </c>
      <c r="E31" s="2" t="s">
        <v>529</v>
      </c>
      <c r="F31" s="19" t="s">
        <v>83</v>
      </c>
      <c r="G31" s="14" t="s">
        <v>67</v>
      </c>
      <c r="H31" s="14"/>
      <c r="I31" s="179">
        <v>6</v>
      </c>
      <c r="J31" s="179"/>
      <c r="K31" s="179">
        <v>7</v>
      </c>
      <c r="L31" s="179"/>
      <c r="M31" s="179">
        <v>5</v>
      </c>
      <c r="N31" s="179"/>
      <c r="O31" s="179">
        <v>7</v>
      </c>
      <c r="P31" s="179"/>
      <c r="Q31" s="179">
        <v>5</v>
      </c>
      <c r="R31" s="179"/>
      <c r="S31" s="244">
        <f t="shared" si="0"/>
        <v>159</v>
      </c>
      <c r="T31" s="245">
        <f t="shared" si="1"/>
        <v>6.115384615384615</v>
      </c>
      <c r="U31" s="247">
        <v>7</v>
      </c>
      <c r="V31" s="247"/>
      <c r="W31" s="247">
        <v>5</v>
      </c>
      <c r="X31" s="247" t="s">
        <v>1289</v>
      </c>
      <c r="Y31" s="247">
        <v>5</v>
      </c>
      <c r="Z31" s="247"/>
      <c r="AA31" s="247">
        <v>5</v>
      </c>
      <c r="AB31" s="247"/>
      <c r="AC31" s="247">
        <v>8</v>
      </c>
      <c r="AD31" s="247"/>
      <c r="AE31" s="247">
        <v>5</v>
      </c>
      <c r="AF31" s="247"/>
      <c r="AG31" s="247">
        <v>5</v>
      </c>
      <c r="AH31" s="247"/>
      <c r="AI31" s="244">
        <f t="shared" si="2"/>
        <v>140</v>
      </c>
      <c r="AJ31" s="245">
        <f t="shared" si="3"/>
        <v>5.6</v>
      </c>
      <c r="AK31" s="171">
        <f t="shared" si="4"/>
        <v>5.862745098039215</v>
      </c>
      <c r="AL31" s="192" t="s">
        <v>1297</v>
      </c>
      <c r="AM31" s="192" t="s">
        <v>1298</v>
      </c>
      <c r="AN31" s="212">
        <v>6</v>
      </c>
      <c r="AO31" s="212"/>
      <c r="AP31" s="212">
        <v>7</v>
      </c>
      <c r="AQ31" s="216"/>
      <c r="AR31" s="218">
        <v>6</v>
      </c>
      <c r="AS31" s="246"/>
      <c r="AT31" s="246">
        <v>6</v>
      </c>
      <c r="AU31" s="246"/>
      <c r="AV31" s="246">
        <v>6</v>
      </c>
      <c r="AW31" s="246"/>
      <c r="AX31" s="246">
        <v>6</v>
      </c>
      <c r="AY31" s="246"/>
      <c r="AZ31" s="246">
        <v>5</v>
      </c>
      <c r="BA31" s="246"/>
      <c r="BB31" s="246">
        <v>6</v>
      </c>
      <c r="BC31" s="246">
        <v>3</v>
      </c>
      <c r="BD31" s="244">
        <f t="shared" si="5"/>
        <v>168</v>
      </c>
      <c r="BE31" s="245">
        <f t="shared" si="6"/>
        <v>6</v>
      </c>
      <c r="BF31" s="244">
        <v>5</v>
      </c>
      <c r="BG31" s="244"/>
      <c r="BH31" s="244">
        <v>5</v>
      </c>
      <c r="BI31" s="244"/>
      <c r="BJ31" s="244">
        <v>5</v>
      </c>
      <c r="BK31" s="244">
        <v>4</v>
      </c>
      <c r="BL31" s="244">
        <v>8</v>
      </c>
      <c r="BM31" s="244"/>
      <c r="BN31" s="244">
        <v>5</v>
      </c>
      <c r="BO31" s="244"/>
      <c r="BP31" s="244">
        <f t="shared" si="7"/>
        <v>128</v>
      </c>
      <c r="BQ31" s="245">
        <f t="shared" si="8"/>
        <v>5.818181818181818</v>
      </c>
      <c r="BR31" s="245">
        <f t="shared" si="9"/>
        <v>5.92</v>
      </c>
      <c r="BS31" s="2" t="s">
        <v>1297</v>
      </c>
      <c r="BT31" s="3" t="s">
        <v>1298</v>
      </c>
      <c r="BU31" s="244">
        <v>8</v>
      </c>
      <c r="BV31" s="3"/>
      <c r="BW31" s="244">
        <v>7</v>
      </c>
      <c r="BX31" s="244"/>
      <c r="BY31" s="244">
        <v>7</v>
      </c>
      <c r="BZ31" s="244"/>
      <c r="CA31" s="244">
        <v>7</v>
      </c>
      <c r="CB31" s="244"/>
      <c r="CC31" s="244">
        <v>5</v>
      </c>
      <c r="CD31" s="244"/>
      <c r="CE31" s="244">
        <f t="shared" si="10"/>
        <v>145</v>
      </c>
      <c r="CF31" s="401">
        <f t="shared" si="11"/>
        <v>6.904761904761905</v>
      </c>
      <c r="CG31" s="247">
        <v>8</v>
      </c>
      <c r="CH31" s="244"/>
      <c r="CI31" s="244">
        <v>8</v>
      </c>
      <c r="CJ31" s="244"/>
      <c r="CK31" s="244">
        <v>7</v>
      </c>
      <c r="CL31" s="244"/>
      <c r="CM31" s="244">
        <v>5</v>
      </c>
      <c r="CN31" s="244">
        <v>3</v>
      </c>
      <c r="CO31" s="244">
        <v>6</v>
      </c>
      <c r="CP31" s="244"/>
      <c r="CQ31" s="244">
        <v>7</v>
      </c>
      <c r="CR31" s="244"/>
      <c r="CS31" s="244">
        <v>8</v>
      </c>
      <c r="CT31" s="244"/>
      <c r="CU31" s="244"/>
      <c r="CV31" s="244"/>
      <c r="CW31" s="244">
        <f t="shared" si="12"/>
        <v>170</v>
      </c>
      <c r="CX31" s="245">
        <f t="shared" si="13"/>
        <v>6.8</v>
      </c>
      <c r="CY31" s="442">
        <f t="shared" si="14"/>
        <v>6.8478260869565215</v>
      </c>
      <c r="CZ31" s="245">
        <f t="shared" si="15"/>
        <v>6.190476190476191</v>
      </c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</row>
    <row r="32" spans="1:118" ht="15.75">
      <c r="A32" s="2">
        <v>27</v>
      </c>
      <c r="B32" s="19" t="s">
        <v>962</v>
      </c>
      <c r="C32" s="39" t="s">
        <v>34</v>
      </c>
      <c r="D32" s="29">
        <v>33494</v>
      </c>
      <c r="E32" s="2" t="s">
        <v>529</v>
      </c>
      <c r="F32" s="19" t="s">
        <v>963</v>
      </c>
      <c r="G32" s="14" t="s">
        <v>305</v>
      </c>
      <c r="H32" s="14"/>
      <c r="I32" s="179">
        <v>5</v>
      </c>
      <c r="J32" s="179"/>
      <c r="K32" s="179">
        <v>6</v>
      </c>
      <c r="L32" s="179"/>
      <c r="M32" s="179">
        <v>5</v>
      </c>
      <c r="N32" s="179">
        <v>4</v>
      </c>
      <c r="O32" s="179">
        <v>5</v>
      </c>
      <c r="P32" s="179"/>
      <c r="Q32" s="179">
        <v>5</v>
      </c>
      <c r="R32" s="179"/>
      <c r="S32" s="244">
        <f t="shared" si="0"/>
        <v>137</v>
      </c>
      <c r="T32" s="245">
        <f t="shared" si="1"/>
        <v>5.269230769230769</v>
      </c>
      <c r="U32" s="247">
        <v>5</v>
      </c>
      <c r="V32" s="247"/>
      <c r="W32" s="247">
        <v>6</v>
      </c>
      <c r="X32" s="247"/>
      <c r="Y32" s="247">
        <v>6</v>
      </c>
      <c r="Z32" s="247"/>
      <c r="AA32" s="247">
        <v>6</v>
      </c>
      <c r="AB32" s="247"/>
      <c r="AC32" s="247">
        <v>7</v>
      </c>
      <c r="AD32" s="247"/>
      <c r="AE32" s="247">
        <v>7</v>
      </c>
      <c r="AF32" s="247"/>
      <c r="AG32" s="247">
        <v>7</v>
      </c>
      <c r="AH32" s="247"/>
      <c r="AI32" s="244">
        <f t="shared" si="2"/>
        <v>157</v>
      </c>
      <c r="AJ32" s="245">
        <f t="shared" si="3"/>
        <v>6.28</v>
      </c>
      <c r="AK32" s="171">
        <f t="shared" si="4"/>
        <v>5.764705882352941</v>
      </c>
      <c r="AL32" s="192" t="s">
        <v>1297</v>
      </c>
      <c r="AM32" s="192" t="s">
        <v>1298</v>
      </c>
      <c r="AN32" s="212">
        <v>7</v>
      </c>
      <c r="AO32" s="212"/>
      <c r="AP32" s="212">
        <v>7</v>
      </c>
      <c r="AQ32" s="216"/>
      <c r="AR32" s="218">
        <v>7</v>
      </c>
      <c r="AS32" s="246"/>
      <c r="AT32" s="246">
        <v>7</v>
      </c>
      <c r="AU32" s="246"/>
      <c r="AV32" s="246">
        <v>7</v>
      </c>
      <c r="AW32" s="246"/>
      <c r="AX32" s="246">
        <v>8</v>
      </c>
      <c r="AY32" s="246"/>
      <c r="AZ32" s="246">
        <v>7</v>
      </c>
      <c r="BA32" s="246"/>
      <c r="BB32" s="246">
        <v>9</v>
      </c>
      <c r="BC32" s="246"/>
      <c r="BD32" s="244">
        <f t="shared" si="5"/>
        <v>207</v>
      </c>
      <c r="BE32" s="245">
        <f t="shared" si="6"/>
        <v>7.392857142857143</v>
      </c>
      <c r="BF32" s="244">
        <v>6</v>
      </c>
      <c r="BG32" s="244"/>
      <c r="BH32" s="244">
        <v>7</v>
      </c>
      <c r="BI32" s="244"/>
      <c r="BJ32" s="244">
        <v>6</v>
      </c>
      <c r="BK32" s="244"/>
      <c r="BL32" s="244">
        <v>8</v>
      </c>
      <c r="BM32" s="244"/>
      <c r="BN32" s="244">
        <v>5</v>
      </c>
      <c r="BO32" s="244"/>
      <c r="BP32" s="244">
        <f t="shared" si="7"/>
        <v>143</v>
      </c>
      <c r="BQ32" s="245">
        <f t="shared" si="8"/>
        <v>6.5</v>
      </c>
      <c r="BR32" s="245">
        <f t="shared" si="9"/>
        <v>7</v>
      </c>
      <c r="BS32" s="2" t="s">
        <v>1301</v>
      </c>
      <c r="BT32" s="3" t="s">
        <v>1298</v>
      </c>
      <c r="BU32" s="244">
        <v>8</v>
      </c>
      <c r="BV32" s="3"/>
      <c r="BW32" s="244">
        <v>7</v>
      </c>
      <c r="BX32" s="244"/>
      <c r="BY32" s="244">
        <v>7</v>
      </c>
      <c r="BZ32" s="244"/>
      <c r="CA32" s="244">
        <v>7</v>
      </c>
      <c r="CB32" s="244"/>
      <c r="CC32" s="244">
        <v>5</v>
      </c>
      <c r="CD32" s="244"/>
      <c r="CE32" s="244">
        <f t="shared" si="10"/>
        <v>145</v>
      </c>
      <c r="CF32" s="401">
        <f t="shared" si="11"/>
        <v>6.904761904761905</v>
      </c>
      <c r="CG32" s="247">
        <v>7</v>
      </c>
      <c r="CH32" s="244"/>
      <c r="CI32" s="244">
        <v>7</v>
      </c>
      <c r="CJ32" s="244"/>
      <c r="CK32" s="244">
        <v>8</v>
      </c>
      <c r="CL32" s="244"/>
      <c r="CM32" s="244">
        <v>8</v>
      </c>
      <c r="CN32" s="244"/>
      <c r="CO32" s="244">
        <v>8</v>
      </c>
      <c r="CP32" s="244"/>
      <c r="CQ32" s="244">
        <v>7</v>
      </c>
      <c r="CR32" s="244"/>
      <c r="CS32" s="244">
        <v>8</v>
      </c>
      <c r="CT32" s="244"/>
      <c r="CU32" s="244"/>
      <c r="CV32" s="244"/>
      <c r="CW32" s="244">
        <f t="shared" si="12"/>
        <v>188</v>
      </c>
      <c r="CX32" s="245">
        <f t="shared" si="13"/>
        <v>7.52</v>
      </c>
      <c r="CY32" s="442">
        <f t="shared" si="14"/>
        <v>7.239130434782608</v>
      </c>
      <c r="CZ32" s="245">
        <f t="shared" si="15"/>
        <v>6.64625850340136</v>
      </c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</row>
    <row r="33" spans="1:118" ht="15.75">
      <c r="A33" s="2">
        <v>28</v>
      </c>
      <c r="B33" s="19" t="s">
        <v>452</v>
      </c>
      <c r="C33" s="39" t="s">
        <v>964</v>
      </c>
      <c r="D33" s="29">
        <v>33685</v>
      </c>
      <c r="E33" s="2" t="s">
        <v>529</v>
      </c>
      <c r="F33" s="19" t="s">
        <v>181</v>
      </c>
      <c r="G33" s="14" t="s">
        <v>680</v>
      </c>
      <c r="H33" s="14"/>
      <c r="I33" s="179">
        <v>5</v>
      </c>
      <c r="J33" s="179">
        <v>4</v>
      </c>
      <c r="K33" s="179">
        <v>6</v>
      </c>
      <c r="L33" s="179"/>
      <c r="M33" s="179">
        <v>6</v>
      </c>
      <c r="N33" s="179"/>
      <c r="O33" s="179">
        <v>8</v>
      </c>
      <c r="P33" s="179"/>
      <c r="Q33" s="179">
        <v>6</v>
      </c>
      <c r="R33" s="179"/>
      <c r="S33" s="244">
        <f t="shared" si="0"/>
        <v>161</v>
      </c>
      <c r="T33" s="245">
        <f t="shared" si="1"/>
        <v>6.1923076923076925</v>
      </c>
      <c r="U33" s="247">
        <v>6</v>
      </c>
      <c r="V33" s="247"/>
      <c r="W33" s="247">
        <v>8</v>
      </c>
      <c r="X33" s="247"/>
      <c r="Y33" s="247">
        <v>6</v>
      </c>
      <c r="Z33" s="247"/>
      <c r="AA33" s="247">
        <v>7</v>
      </c>
      <c r="AB33" s="247"/>
      <c r="AC33" s="247">
        <v>7</v>
      </c>
      <c r="AD33" s="247"/>
      <c r="AE33" s="247">
        <v>5</v>
      </c>
      <c r="AF33" s="247"/>
      <c r="AG33" s="247">
        <v>7</v>
      </c>
      <c r="AH33" s="247"/>
      <c r="AI33" s="244">
        <f t="shared" si="2"/>
        <v>163</v>
      </c>
      <c r="AJ33" s="245">
        <f t="shared" si="3"/>
        <v>6.52</v>
      </c>
      <c r="AK33" s="171">
        <f t="shared" si="4"/>
        <v>6.352941176470588</v>
      </c>
      <c r="AL33" s="192" t="s">
        <v>1299</v>
      </c>
      <c r="AM33" s="192" t="s">
        <v>1298</v>
      </c>
      <c r="AN33" s="212">
        <v>5</v>
      </c>
      <c r="AO33" s="212"/>
      <c r="AP33" s="212">
        <v>7</v>
      </c>
      <c r="AQ33" s="216"/>
      <c r="AR33" s="218">
        <v>6</v>
      </c>
      <c r="AS33" s="246"/>
      <c r="AT33" s="246">
        <v>7</v>
      </c>
      <c r="AU33" s="246"/>
      <c r="AV33" s="246">
        <v>5</v>
      </c>
      <c r="AW33" s="246"/>
      <c r="AX33" s="246">
        <v>7</v>
      </c>
      <c r="AY33" s="246"/>
      <c r="AZ33" s="246">
        <v>7</v>
      </c>
      <c r="BA33" s="246"/>
      <c r="BB33" s="246">
        <v>9</v>
      </c>
      <c r="BC33" s="246"/>
      <c r="BD33" s="244">
        <f t="shared" si="5"/>
        <v>185</v>
      </c>
      <c r="BE33" s="245">
        <f t="shared" si="6"/>
        <v>6.607142857142857</v>
      </c>
      <c r="BF33" s="244">
        <v>6</v>
      </c>
      <c r="BG33" s="244"/>
      <c r="BH33" s="244">
        <v>7</v>
      </c>
      <c r="BI33" s="244"/>
      <c r="BJ33" s="244">
        <v>6</v>
      </c>
      <c r="BK33" s="244"/>
      <c r="BL33" s="244">
        <v>6</v>
      </c>
      <c r="BM33" s="244"/>
      <c r="BN33" s="244">
        <v>6</v>
      </c>
      <c r="BO33" s="244"/>
      <c r="BP33" s="244">
        <f t="shared" si="7"/>
        <v>136</v>
      </c>
      <c r="BQ33" s="245">
        <f t="shared" si="8"/>
        <v>6.181818181818182</v>
      </c>
      <c r="BR33" s="245">
        <f t="shared" si="9"/>
        <v>6.42</v>
      </c>
      <c r="BS33" s="2" t="s">
        <v>1299</v>
      </c>
      <c r="BT33" s="3" t="s">
        <v>1298</v>
      </c>
      <c r="BU33" s="244">
        <v>9</v>
      </c>
      <c r="BV33" s="3"/>
      <c r="BW33" s="244">
        <v>8</v>
      </c>
      <c r="BX33" s="244"/>
      <c r="BY33" s="244">
        <v>9</v>
      </c>
      <c r="BZ33" s="244"/>
      <c r="CA33" s="244">
        <v>8</v>
      </c>
      <c r="CB33" s="244"/>
      <c r="CC33" s="244">
        <v>9</v>
      </c>
      <c r="CD33" s="244"/>
      <c r="CE33" s="244">
        <f t="shared" si="10"/>
        <v>183</v>
      </c>
      <c r="CF33" s="401">
        <f t="shared" si="11"/>
        <v>8.714285714285714</v>
      </c>
      <c r="CG33" s="247">
        <v>8</v>
      </c>
      <c r="CH33" s="244"/>
      <c r="CI33" s="244">
        <v>10</v>
      </c>
      <c r="CJ33" s="244"/>
      <c r="CK33" s="244">
        <v>7</v>
      </c>
      <c r="CL33" s="244"/>
      <c r="CM33" s="244">
        <v>8</v>
      </c>
      <c r="CN33" s="244"/>
      <c r="CO33" s="244">
        <v>9</v>
      </c>
      <c r="CP33" s="244"/>
      <c r="CQ33" s="244">
        <v>9</v>
      </c>
      <c r="CR33" s="244"/>
      <c r="CS33" s="244">
        <v>8</v>
      </c>
      <c r="CT33" s="244"/>
      <c r="CU33" s="244"/>
      <c r="CV33" s="244"/>
      <c r="CW33" s="244">
        <f t="shared" si="12"/>
        <v>210</v>
      </c>
      <c r="CX33" s="245">
        <f t="shared" si="13"/>
        <v>8.4</v>
      </c>
      <c r="CY33" s="442">
        <f t="shared" si="14"/>
        <v>8.543478260869565</v>
      </c>
      <c r="CZ33" s="245">
        <f t="shared" si="15"/>
        <v>7.061224489795919</v>
      </c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</row>
    <row r="34" spans="1:118" ht="15.75">
      <c r="A34" s="2">
        <v>29</v>
      </c>
      <c r="B34" s="19" t="s">
        <v>726</v>
      </c>
      <c r="C34" s="39" t="s">
        <v>965</v>
      </c>
      <c r="D34" s="29">
        <v>33964</v>
      </c>
      <c r="E34" s="2" t="s">
        <v>529</v>
      </c>
      <c r="F34" s="19" t="s">
        <v>350</v>
      </c>
      <c r="G34" s="14" t="s">
        <v>288</v>
      </c>
      <c r="H34" s="14"/>
      <c r="I34" s="179">
        <v>5</v>
      </c>
      <c r="J34" s="179"/>
      <c r="K34" s="179">
        <v>6</v>
      </c>
      <c r="L34" s="179"/>
      <c r="M34" s="179">
        <v>5</v>
      </c>
      <c r="N34" s="179">
        <v>4</v>
      </c>
      <c r="O34" s="179">
        <v>6</v>
      </c>
      <c r="P34" s="179"/>
      <c r="Q34" s="179">
        <v>6</v>
      </c>
      <c r="R34" s="179"/>
      <c r="S34" s="244">
        <f t="shared" si="0"/>
        <v>147</v>
      </c>
      <c r="T34" s="245">
        <f t="shared" si="1"/>
        <v>5.653846153846154</v>
      </c>
      <c r="U34" s="247">
        <v>5</v>
      </c>
      <c r="V34" s="247"/>
      <c r="W34" s="247">
        <v>6</v>
      </c>
      <c r="X34" s="247"/>
      <c r="Y34" s="247">
        <v>6</v>
      </c>
      <c r="Z34" s="247" t="s">
        <v>1291</v>
      </c>
      <c r="AA34" s="247">
        <v>6</v>
      </c>
      <c r="AB34" s="247"/>
      <c r="AC34" s="247">
        <v>6</v>
      </c>
      <c r="AD34" s="247"/>
      <c r="AE34" s="247">
        <v>5</v>
      </c>
      <c r="AF34" s="247"/>
      <c r="AG34" s="247">
        <v>6</v>
      </c>
      <c r="AH34" s="247"/>
      <c r="AI34" s="244">
        <f t="shared" si="2"/>
        <v>143</v>
      </c>
      <c r="AJ34" s="245">
        <f t="shared" si="3"/>
        <v>5.72</v>
      </c>
      <c r="AK34" s="171">
        <f t="shared" si="4"/>
        <v>5.686274509803922</v>
      </c>
      <c r="AL34" s="192" t="s">
        <v>1297</v>
      </c>
      <c r="AM34" s="192" t="s">
        <v>1298</v>
      </c>
      <c r="AN34" s="212">
        <v>6</v>
      </c>
      <c r="AO34" s="212"/>
      <c r="AP34" s="212">
        <v>6</v>
      </c>
      <c r="AQ34" s="216"/>
      <c r="AR34" s="218">
        <v>5</v>
      </c>
      <c r="AS34" s="246"/>
      <c r="AT34" s="246">
        <v>7</v>
      </c>
      <c r="AU34" s="246"/>
      <c r="AV34" s="246">
        <v>6</v>
      </c>
      <c r="AW34" s="246"/>
      <c r="AX34" s="246">
        <v>6</v>
      </c>
      <c r="AY34" s="246"/>
      <c r="AZ34" s="246">
        <v>6</v>
      </c>
      <c r="BA34" s="246"/>
      <c r="BB34" s="246">
        <v>7</v>
      </c>
      <c r="BC34" s="246"/>
      <c r="BD34" s="244">
        <f t="shared" si="5"/>
        <v>173</v>
      </c>
      <c r="BE34" s="245">
        <f t="shared" si="6"/>
        <v>6.178571428571429</v>
      </c>
      <c r="BF34" s="244">
        <v>6</v>
      </c>
      <c r="BG34" s="244"/>
      <c r="BH34" s="244">
        <v>5</v>
      </c>
      <c r="BI34" s="244"/>
      <c r="BJ34" s="244">
        <v>5</v>
      </c>
      <c r="BK34" s="244"/>
      <c r="BL34" s="244">
        <v>6</v>
      </c>
      <c r="BM34" s="244"/>
      <c r="BN34" s="244">
        <v>6</v>
      </c>
      <c r="BO34" s="244"/>
      <c r="BP34" s="244">
        <f t="shared" si="7"/>
        <v>124</v>
      </c>
      <c r="BQ34" s="245">
        <f t="shared" si="8"/>
        <v>5.636363636363637</v>
      </c>
      <c r="BR34" s="245">
        <f t="shared" si="9"/>
        <v>5.94</v>
      </c>
      <c r="BS34" s="2" t="s">
        <v>1297</v>
      </c>
      <c r="BT34" s="3" t="s">
        <v>1298</v>
      </c>
      <c r="BU34" s="244">
        <v>8</v>
      </c>
      <c r="BV34" s="3"/>
      <c r="BW34" s="244">
        <v>8</v>
      </c>
      <c r="BX34" s="244"/>
      <c r="BY34" s="244">
        <v>6</v>
      </c>
      <c r="BZ34" s="244"/>
      <c r="CA34" s="244">
        <v>7</v>
      </c>
      <c r="CB34" s="244"/>
      <c r="CC34" s="244">
        <v>6</v>
      </c>
      <c r="CD34" s="244"/>
      <c r="CE34" s="244">
        <f t="shared" si="10"/>
        <v>147</v>
      </c>
      <c r="CF34" s="401">
        <f t="shared" si="11"/>
        <v>7</v>
      </c>
      <c r="CG34" s="247">
        <v>8</v>
      </c>
      <c r="CH34" s="244"/>
      <c r="CI34" s="244">
        <v>8</v>
      </c>
      <c r="CJ34" s="244"/>
      <c r="CK34" s="244">
        <v>8</v>
      </c>
      <c r="CL34" s="244"/>
      <c r="CM34" s="244">
        <v>6</v>
      </c>
      <c r="CN34" s="244"/>
      <c r="CO34" s="244">
        <v>6</v>
      </c>
      <c r="CP34" s="244"/>
      <c r="CQ34" s="244">
        <v>6</v>
      </c>
      <c r="CR34" s="244"/>
      <c r="CS34" s="244">
        <v>8</v>
      </c>
      <c r="CT34" s="244"/>
      <c r="CU34" s="244"/>
      <c r="CV34" s="244"/>
      <c r="CW34" s="244">
        <f t="shared" si="12"/>
        <v>174</v>
      </c>
      <c r="CX34" s="245">
        <f t="shared" si="13"/>
        <v>6.96</v>
      </c>
      <c r="CY34" s="442">
        <f t="shared" si="14"/>
        <v>6.978260869565218</v>
      </c>
      <c r="CZ34" s="245">
        <f t="shared" si="15"/>
        <v>6.1768707482993195</v>
      </c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</row>
    <row r="35" spans="1:118" ht="15.75">
      <c r="A35" s="2">
        <v>30</v>
      </c>
      <c r="B35" s="19" t="s">
        <v>966</v>
      </c>
      <c r="C35" s="39" t="s">
        <v>457</v>
      </c>
      <c r="D35" s="29">
        <v>33636</v>
      </c>
      <c r="E35" s="2" t="s">
        <v>529</v>
      </c>
      <c r="F35" s="19" t="s">
        <v>967</v>
      </c>
      <c r="G35" s="14" t="s">
        <v>285</v>
      </c>
      <c r="H35" s="14"/>
      <c r="I35" s="179">
        <v>5</v>
      </c>
      <c r="J35" s="179">
        <v>4</v>
      </c>
      <c r="K35" s="179">
        <v>5</v>
      </c>
      <c r="L35" s="179"/>
      <c r="M35" s="179">
        <v>5</v>
      </c>
      <c r="N35" s="179"/>
      <c r="O35" s="179">
        <v>5</v>
      </c>
      <c r="P35" s="179">
        <v>4</v>
      </c>
      <c r="Q35" s="179">
        <v>5</v>
      </c>
      <c r="R35" s="179"/>
      <c r="S35" s="244">
        <f t="shared" si="0"/>
        <v>130</v>
      </c>
      <c r="T35" s="245">
        <f t="shared" si="1"/>
        <v>5</v>
      </c>
      <c r="U35" s="247">
        <v>6</v>
      </c>
      <c r="V35" s="247"/>
      <c r="W35" s="247">
        <v>6</v>
      </c>
      <c r="X35" s="247"/>
      <c r="Y35" s="247">
        <v>5</v>
      </c>
      <c r="Z35" s="247"/>
      <c r="AA35" s="247">
        <v>7</v>
      </c>
      <c r="AB35" s="247"/>
      <c r="AC35" s="247">
        <v>6</v>
      </c>
      <c r="AD35" s="247"/>
      <c r="AE35" s="247">
        <v>7</v>
      </c>
      <c r="AF35" s="247"/>
      <c r="AG35" s="247">
        <v>6</v>
      </c>
      <c r="AH35" s="247"/>
      <c r="AI35" s="244">
        <f t="shared" si="2"/>
        <v>152</v>
      </c>
      <c r="AJ35" s="245">
        <f t="shared" si="3"/>
        <v>6.08</v>
      </c>
      <c r="AK35" s="171">
        <f t="shared" si="4"/>
        <v>5.529411764705882</v>
      </c>
      <c r="AL35" s="192" t="s">
        <v>1297</v>
      </c>
      <c r="AM35" s="192" t="s">
        <v>1298</v>
      </c>
      <c r="AN35" s="212">
        <v>6</v>
      </c>
      <c r="AO35" s="212"/>
      <c r="AP35" s="212">
        <v>7</v>
      </c>
      <c r="AQ35" s="216"/>
      <c r="AR35" s="218">
        <v>5</v>
      </c>
      <c r="AS35" s="246"/>
      <c r="AT35" s="246">
        <v>6</v>
      </c>
      <c r="AU35" s="246"/>
      <c r="AV35" s="246">
        <v>8</v>
      </c>
      <c r="AW35" s="246"/>
      <c r="AX35" s="246">
        <v>6</v>
      </c>
      <c r="AY35" s="246"/>
      <c r="AZ35" s="246">
        <v>6</v>
      </c>
      <c r="BA35" s="246"/>
      <c r="BB35" s="246">
        <v>6</v>
      </c>
      <c r="BC35" s="246"/>
      <c r="BD35" s="244">
        <f t="shared" si="5"/>
        <v>174</v>
      </c>
      <c r="BE35" s="245">
        <f t="shared" si="6"/>
        <v>6.214285714285714</v>
      </c>
      <c r="BF35" s="244">
        <v>6</v>
      </c>
      <c r="BG35" s="244"/>
      <c r="BH35" s="244">
        <v>6</v>
      </c>
      <c r="BI35" s="244"/>
      <c r="BJ35" s="244">
        <v>6</v>
      </c>
      <c r="BK35" s="244"/>
      <c r="BL35" s="244">
        <v>7</v>
      </c>
      <c r="BM35" s="244"/>
      <c r="BN35" s="244">
        <v>5</v>
      </c>
      <c r="BO35" s="244"/>
      <c r="BP35" s="244">
        <f t="shared" si="7"/>
        <v>133</v>
      </c>
      <c r="BQ35" s="245">
        <f t="shared" si="8"/>
        <v>6.045454545454546</v>
      </c>
      <c r="BR35" s="245">
        <f t="shared" si="9"/>
        <v>6.14</v>
      </c>
      <c r="BS35" s="2" t="s">
        <v>1299</v>
      </c>
      <c r="BT35" s="3" t="s">
        <v>1298</v>
      </c>
      <c r="BU35" s="244">
        <v>8</v>
      </c>
      <c r="BV35" s="3"/>
      <c r="BW35" s="244">
        <v>8</v>
      </c>
      <c r="BX35" s="244"/>
      <c r="BY35" s="244">
        <v>7</v>
      </c>
      <c r="BZ35" s="244"/>
      <c r="CA35" s="244">
        <v>6</v>
      </c>
      <c r="CB35" s="244"/>
      <c r="CC35" s="244">
        <v>8</v>
      </c>
      <c r="CD35" s="244"/>
      <c r="CE35" s="244">
        <f t="shared" si="10"/>
        <v>157</v>
      </c>
      <c r="CF35" s="401">
        <f t="shared" si="11"/>
        <v>7.476190476190476</v>
      </c>
      <c r="CG35" s="247">
        <v>7</v>
      </c>
      <c r="CH35" s="244"/>
      <c r="CI35" s="244">
        <v>7</v>
      </c>
      <c r="CJ35" s="244"/>
      <c r="CK35" s="244">
        <v>9</v>
      </c>
      <c r="CL35" s="244"/>
      <c r="CM35" s="244">
        <v>6</v>
      </c>
      <c r="CN35" s="244"/>
      <c r="CO35" s="244">
        <v>6</v>
      </c>
      <c r="CP35" s="244"/>
      <c r="CQ35" s="244">
        <v>6</v>
      </c>
      <c r="CR35" s="244"/>
      <c r="CS35" s="244">
        <v>8</v>
      </c>
      <c r="CT35" s="244"/>
      <c r="CU35" s="244"/>
      <c r="CV35" s="244"/>
      <c r="CW35" s="244">
        <f t="shared" si="12"/>
        <v>171</v>
      </c>
      <c r="CX35" s="245">
        <f t="shared" si="13"/>
        <v>6.84</v>
      </c>
      <c r="CY35" s="442">
        <f t="shared" si="14"/>
        <v>7.130434782608695</v>
      </c>
      <c r="CZ35" s="245">
        <f t="shared" si="15"/>
        <v>6.238095238095238</v>
      </c>
      <c r="DA35" s="244"/>
      <c r="DB35" s="244"/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</row>
    <row r="36" spans="1:118" ht="15.75">
      <c r="A36" s="2">
        <v>31</v>
      </c>
      <c r="B36" s="19" t="s">
        <v>968</v>
      </c>
      <c r="C36" s="39" t="s">
        <v>457</v>
      </c>
      <c r="D36" s="29">
        <v>33895</v>
      </c>
      <c r="E36" s="2" t="s">
        <v>529</v>
      </c>
      <c r="F36" s="19" t="s">
        <v>73</v>
      </c>
      <c r="G36" s="14" t="s">
        <v>67</v>
      </c>
      <c r="H36" s="14"/>
      <c r="I36" s="179">
        <v>5</v>
      </c>
      <c r="J36" s="179"/>
      <c r="K36" s="179">
        <v>5</v>
      </c>
      <c r="L36" s="179"/>
      <c r="M36" s="179">
        <v>5</v>
      </c>
      <c r="N36" s="179"/>
      <c r="O36" s="179">
        <v>5</v>
      </c>
      <c r="P36" s="179"/>
      <c r="Q36" s="179">
        <v>6</v>
      </c>
      <c r="R36" s="179">
        <v>4</v>
      </c>
      <c r="S36" s="244">
        <f t="shared" si="0"/>
        <v>135</v>
      </c>
      <c r="T36" s="245">
        <f t="shared" si="1"/>
        <v>5.1923076923076925</v>
      </c>
      <c r="U36" s="247">
        <v>6</v>
      </c>
      <c r="V36" s="247">
        <v>4</v>
      </c>
      <c r="W36" s="247">
        <v>8</v>
      </c>
      <c r="X36" s="247"/>
      <c r="Y36" s="247">
        <v>5</v>
      </c>
      <c r="Z36" s="247"/>
      <c r="AA36" s="247">
        <v>7</v>
      </c>
      <c r="AB36" s="247"/>
      <c r="AC36" s="247">
        <v>5</v>
      </c>
      <c r="AD36" s="247"/>
      <c r="AE36" s="247">
        <v>5</v>
      </c>
      <c r="AF36" s="247"/>
      <c r="AG36" s="247">
        <v>7</v>
      </c>
      <c r="AH36" s="247"/>
      <c r="AI36" s="244">
        <f t="shared" si="2"/>
        <v>152</v>
      </c>
      <c r="AJ36" s="245">
        <f t="shared" si="3"/>
        <v>6.08</v>
      </c>
      <c r="AK36" s="171">
        <f t="shared" si="4"/>
        <v>5.627450980392157</v>
      </c>
      <c r="AL36" s="192" t="s">
        <v>1297</v>
      </c>
      <c r="AM36" s="192" t="s">
        <v>1298</v>
      </c>
      <c r="AN36" s="212">
        <v>6</v>
      </c>
      <c r="AO36" s="212"/>
      <c r="AP36" s="212">
        <v>6</v>
      </c>
      <c r="AQ36" s="216"/>
      <c r="AR36" s="218">
        <v>7</v>
      </c>
      <c r="AS36" s="246"/>
      <c r="AT36" s="246">
        <v>6</v>
      </c>
      <c r="AU36" s="246"/>
      <c r="AV36" s="246">
        <v>6</v>
      </c>
      <c r="AW36" s="246"/>
      <c r="AX36" s="246">
        <v>6</v>
      </c>
      <c r="AY36" s="246"/>
      <c r="AZ36" s="246">
        <v>7</v>
      </c>
      <c r="BA36" s="246"/>
      <c r="BB36" s="246">
        <v>6</v>
      </c>
      <c r="BC36" s="246"/>
      <c r="BD36" s="244">
        <f t="shared" si="5"/>
        <v>174</v>
      </c>
      <c r="BE36" s="245">
        <f t="shared" si="6"/>
        <v>6.214285714285714</v>
      </c>
      <c r="BF36" s="244">
        <v>6</v>
      </c>
      <c r="BG36" s="244"/>
      <c r="BH36" s="244">
        <v>9</v>
      </c>
      <c r="BI36" s="244"/>
      <c r="BJ36" s="244">
        <v>6</v>
      </c>
      <c r="BK36" s="244"/>
      <c r="BL36" s="244">
        <v>8</v>
      </c>
      <c r="BM36" s="244"/>
      <c r="BN36" s="244">
        <v>6</v>
      </c>
      <c r="BO36" s="244"/>
      <c r="BP36" s="244">
        <f t="shared" si="7"/>
        <v>156</v>
      </c>
      <c r="BQ36" s="245">
        <f t="shared" si="8"/>
        <v>7.090909090909091</v>
      </c>
      <c r="BR36" s="245">
        <f t="shared" si="9"/>
        <v>6.6</v>
      </c>
      <c r="BS36" s="2" t="s">
        <v>1299</v>
      </c>
      <c r="BT36" s="3" t="s">
        <v>1298</v>
      </c>
      <c r="BU36" s="244">
        <v>9</v>
      </c>
      <c r="BV36" s="3"/>
      <c r="BW36" s="244">
        <v>8</v>
      </c>
      <c r="BX36" s="244"/>
      <c r="BY36" s="244">
        <v>8</v>
      </c>
      <c r="BZ36" s="244"/>
      <c r="CA36" s="244">
        <v>7</v>
      </c>
      <c r="CB36" s="244"/>
      <c r="CC36" s="244">
        <v>8</v>
      </c>
      <c r="CD36" s="244"/>
      <c r="CE36" s="244">
        <f t="shared" si="10"/>
        <v>171</v>
      </c>
      <c r="CF36" s="401">
        <f t="shared" si="11"/>
        <v>8.142857142857142</v>
      </c>
      <c r="CG36" s="244">
        <v>8</v>
      </c>
      <c r="CH36" s="244"/>
      <c r="CI36" s="244">
        <v>8</v>
      </c>
      <c r="CJ36" s="244"/>
      <c r="CK36" s="244">
        <v>7</v>
      </c>
      <c r="CL36" s="244"/>
      <c r="CM36" s="244">
        <v>6</v>
      </c>
      <c r="CN36" s="244"/>
      <c r="CO36" s="244">
        <v>8</v>
      </c>
      <c r="CP36" s="244"/>
      <c r="CQ36" s="244">
        <v>8</v>
      </c>
      <c r="CR36" s="244"/>
      <c r="CS36" s="244">
        <v>8</v>
      </c>
      <c r="CT36" s="244"/>
      <c r="CU36" s="244"/>
      <c r="CV36" s="244"/>
      <c r="CW36" s="244">
        <f t="shared" si="12"/>
        <v>186</v>
      </c>
      <c r="CX36" s="245">
        <f t="shared" si="13"/>
        <v>7.44</v>
      </c>
      <c r="CY36" s="442">
        <f t="shared" si="14"/>
        <v>7.760869565217392</v>
      </c>
      <c r="CZ36" s="245">
        <f t="shared" si="15"/>
        <v>6.625850340136054</v>
      </c>
      <c r="DA36" s="244"/>
      <c r="DB36" s="244"/>
      <c r="DC36" s="244"/>
      <c r="DD36" s="244"/>
      <c r="DE36" s="244"/>
      <c r="DF36" s="244"/>
      <c r="DG36" s="244"/>
      <c r="DH36" s="244"/>
      <c r="DI36" s="244"/>
      <c r="DJ36" s="244"/>
      <c r="DK36" s="244"/>
      <c r="DL36" s="244"/>
      <c r="DM36" s="244"/>
      <c r="DN36" s="244"/>
    </row>
    <row r="37" spans="1:118" ht="15.75">
      <c r="A37" s="2">
        <v>32</v>
      </c>
      <c r="B37" s="19" t="s">
        <v>873</v>
      </c>
      <c r="C37" s="39" t="s">
        <v>969</v>
      </c>
      <c r="D37" s="29">
        <v>33252</v>
      </c>
      <c r="E37" s="2" t="s">
        <v>529</v>
      </c>
      <c r="F37" s="19" t="s">
        <v>577</v>
      </c>
      <c r="G37" s="14" t="s">
        <v>68</v>
      </c>
      <c r="H37" s="14"/>
      <c r="I37" s="180">
        <v>6</v>
      </c>
      <c r="J37" s="179" t="s">
        <v>1289</v>
      </c>
      <c r="K37" s="179">
        <v>6</v>
      </c>
      <c r="L37" s="179"/>
      <c r="M37" s="179">
        <v>5</v>
      </c>
      <c r="N37" s="179">
        <v>4</v>
      </c>
      <c r="O37" s="179">
        <v>5</v>
      </c>
      <c r="P37" s="179">
        <v>4</v>
      </c>
      <c r="Q37" s="179">
        <v>5</v>
      </c>
      <c r="R37" s="179"/>
      <c r="S37" s="244">
        <f t="shared" si="0"/>
        <v>142</v>
      </c>
      <c r="T37" s="245">
        <f t="shared" si="1"/>
        <v>5.461538461538462</v>
      </c>
      <c r="U37" s="247">
        <v>5</v>
      </c>
      <c r="V37" s="247">
        <v>4</v>
      </c>
      <c r="W37" s="247">
        <v>6</v>
      </c>
      <c r="X37" s="247"/>
      <c r="Y37" s="247">
        <v>5</v>
      </c>
      <c r="Z37" s="247"/>
      <c r="AA37" s="247">
        <v>6</v>
      </c>
      <c r="AB37" s="247"/>
      <c r="AC37" s="247">
        <v>7</v>
      </c>
      <c r="AD37" s="247"/>
      <c r="AE37" s="247">
        <v>5</v>
      </c>
      <c r="AF37" s="247"/>
      <c r="AG37" s="247">
        <v>7</v>
      </c>
      <c r="AH37" s="247"/>
      <c r="AI37" s="244">
        <f t="shared" si="2"/>
        <v>144</v>
      </c>
      <c r="AJ37" s="245">
        <f t="shared" si="3"/>
        <v>5.76</v>
      </c>
      <c r="AK37" s="171">
        <f t="shared" si="4"/>
        <v>5.607843137254902</v>
      </c>
      <c r="AL37" s="192" t="s">
        <v>1297</v>
      </c>
      <c r="AM37" s="192" t="s">
        <v>1298</v>
      </c>
      <c r="AN37" s="212">
        <v>6</v>
      </c>
      <c r="AO37" s="212">
        <v>4</v>
      </c>
      <c r="AP37" s="212">
        <v>7</v>
      </c>
      <c r="AQ37" s="216"/>
      <c r="AR37" s="218">
        <v>6</v>
      </c>
      <c r="AS37" s="246"/>
      <c r="AT37" s="246">
        <v>7</v>
      </c>
      <c r="AU37" s="246"/>
      <c r="AV37" s="246">
        <v>6</v>
      </c>
      <c r="AW37" s="246"/>
      <c r="AX37" s="246">
        <v>8</v>
      </c>
      <c r="AY37" s="246"/>
      <c r="AZ37" s="246">
        <v>6</v>
      </c>
      <c r="BA37" s="246"/>
      <c r="BB37" s="246">
        <v>7</v>
      </c>
      <c r="BC37" s="246"/>
      <c r="BD37" s="244">
        <f t="shared" si="5"/>
        <v>185</v>
      </c>
      <c r="BE37" s="245">
        <f t="shared" si="6"/>
        <v>6.607142857142857</v>
      </c>
      <c r="BF37" s="244">
        <v>6</v>
      </c>
      <c r="BG37" s="244">
        <v>4</v>
      </c>
      <c r="BH37" s="244">
        <v>6</v>
      </c>
      <c r="BI37" s="244"/>
      <c r="BJ37" s="244">
        <v>6</v>
      </c>
      <c r="BK37" s="244">
        <v>4</v>
      </c>
      <c r="BL37" s="244">
        <v>7</v>
      </c>
      <c r="BM37" s="244"/>
      <c r="BN37" s="244">
        <v>5</v>
      </c>
      <c r="BO37" s="244"/>
      <c r="BP37" s="244">
        <f t="shared" si="7"/>
        <v>133</v>
      </c>
      <c r="BQ37" s="245">
        <f t="shared" si="8"/>
        <v>6.045454545454546</v>
      </c>
      <c r="BR37" s="245">
        <f t="shared" si="9"/>
        <v>6.36</v>
      </c>
      <c r="BS37" s="2" t="s">
        <v>1299</v>
      </c>
      <c r="BT37" s="3" t="s">
        <v>1298</v>
      </c>
      <c r="BU37" s="244">
        <v>8</v>
      </c>
      <c r="BV37" s="3"/>
      <c r="BW37" s="244">
        <v>8</v>
      </c>
      <c r="BX37" s="244"/>
      <c r="BY37" s="244">
        <v>6</v>
      </c>
      <c r="BZ37" s="244"/>
      <c r="CA37" s="244">
        <v>8</v>
      </c>
      <c r="CB37" s="244"/>
      <c r="CC37" s="244">
        <v>6</v>
      </c>
      <c r="CD37" s="244">
        <v>4</v>
      </c>
      <c r="CE37" s="244">
        <f t="shared" si="10"/>
        <v>150</v>
      </c>
      <c r="CF37" s="401">
        <f t="shared" si="11"/>
        <v>7.142857142857143</v>
      </c>
      <c r="CG37" s="244">
        <v>8</v>
      </c>
      <c r="CH37" s="244"/>
      <c r="CI37" s="244">
        <v>7</v>
      </c>
      <c r="CJ37" s="244"/>
      <c r="CK37" s="244">
        <v>7</v>
      </c>
      <c r="CL37" s="244"/>
      <c r="CM37" s="244">
        <v>6</v>
      </c>
      <c r="CN37" s="244"/>
      <c r="CO37" s="244">
        <v>7</v>
      </c>
      <c r="CP37" s="244"/>
      <c r="CQ37" s="244">
        <v>8</v>
      </c>
      <c r="CR37" s="244"/>
      <c r="CS37" s="244">
        <v>8</v>
      </c>
      <c r="CT37" s="244"/>
      <c r="CU37" s="244"/>
      <c r="CV37" s="244"/>
      <c r="CW37" s="244">
        <f t="shared" si="12"/>
        <v>180</v>
      </c>
      <c r="CX37" s="245">
        <f t="shared" si="13"/>
        <v>7.2</v>
      </c>
      <c r="CY37" s="442">
        <f t="shared" si="14"/>
        <v>7.173913043478261</v>
      </c>
      <c r="CZ37" s="245">
        <f t="shared" si="15"/>
        <v>6.35374149659864</v>
      </c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</row>
    <row r="38" spans="1:118" ht="15.75">
      <c r="A38" s="2">
        <v>33</v>
      </c>
      <c r="B38" s="19" t="s">
        <v>950</v>
      </c>
      <c r="C38" s="39" t="s">
        <v>970</v>
      </c>
      <c r="D38" s="29">
        <v>33613</v>
      </c>
      <c r="E38" s="2" t="s">
        <v>529</v>
      </c>
      <c r="F38" s="19" t="s">
        <v>287</v>
      </c>
      <c r="G38" s="14" t="s">
        <v>288</v>
      </c>
      <c r="H38" s="14"/>
      <c r="I38" s="179">
        <v>5</v>
      </c>
      <c r="J38" s="179"/>
      <c r="K38" s="179">
        <v>6</v>
      </c>
      <c r="L38" s="179"/>
      <c r="M38" s="179">
        <v>6</v>
      </c>
      <c r="N38" s="179"/>
      <c r="O38" s="179">
        <v>5</v>
      </c>
      <c r="P38" s="179"/>
      <c r="Q38" s="179">
        <v>5</v>
      </c>
      <c r="R38" s="179"/>
      <c r="S38" s="244">
        <f aca="true" t="shared" si="16" ref="S38:S66">Q38*Q$5+O38*O$5+M38*M$5+K38*K$5+I38*I$5</f>
        <v>141</v>
      </c>
      <c r="T38" s="245">
        <f aca="true" t="shared" si="17" ref="T38:T66">S38/S$5</f>
        <v>5.423076923076923</v>
      </c>
      <c r="U38" s="247">
        <v>5</v>
      </c>
      <c r="V38" s="247"/>
      <c r="W38" s="247">
        <v>7</v>
      </c>
      <c r="X38" s="247"/>
      <c r="Y38" s="247">
        <v>6</v>
      </c>
      <c r="Z38" s="247"/>
      <c r="AA38" s="247">
        <v>8</v>
      </c>
      <c r="AB38" s="247"/>
      <c r="AC38" s="247">
        <v>6</v>
      </c>
      <c r="AD38" s="247"/>
      <c r="AE38" s="247">
        <v>5</v>
      </c>
      <c r="AF38" s="247"/>
      <c r="AG38" s="247">
        <v>7</v>
      </c>
      <c r="AH38" s="247"/>
      <c r="AI38" s="244">
        <f aca="true" t="shared" si="18" ref="AI38:AI66">AG38*AG$5+AE38*AE$5+AC38*AC$5+AA38*AA$5+Y38*Y$5+W38*W$5+U38*U$5</f>
        <v>156</v>
      </c>
      <c r="AJ38" s="245">
        <f aca="true" t="shared" si="19" ref="AJ38:AJ66">AI38/AI$5</f>
        <v>6.24</v>
      </c>
      <c r="AK38" s="171">
        <f aca="true" t="shared" si="20" ref="AK38:AK66">(AI38+S38)/AK$5</f>
        <v>5.823529411764706</v>
      </c>
      <c r="AL38" s="192" t="s">
        <v>1297</v>
      </c>
      <c r="AM38" s="192" t="s">
        <v>1298</v>
      </c>
      <c r="AN38" s="212">
        <v>6</v>
      </c>
      <c r="AO38" s="212"/>
      <c r="AP38" s="212">
        <v>6</v>
      </c>
      <c r="AQ38" s="216"/>
      <c r="AR38" s="218">
        <v>6</v>
      </c>
      <c r="AS38" s="246"/>
      <c r="AT38" s="246">
        <v>6</v>
      </c>
      <c r="AU38" s="246"/>
      <c r="AV38" s="246">
        <v>6</v>
      </c>
      <c r="AW38" s="246"/>
      <c r="AX38" s="246">
        <v>7</v>
      </c>
      <c r="AY38" s="246"/>
      <c r="AZ38" s="246">
        <v>7</v>
      </c>
      <c r="BA38" s="246"/>
      <c r="BB38" s="246">
        <v>9</v>
      </c>
      <c r="BC38" s="246"/>
      <c r="BD38" s="244">
        <f aca="true" t="shared" si="21" ref="BD38:BD66">BB38*BB$5+AZ38*AZ$5+AX38*AX$5+AV38*AV$5+AT38*AT$5+AR38*AR$5+AP38*AP$5+AN38*AN$5</f>
        <v>186</v>
      </c>
      <c r="BE38" s="245">
        <f aca="true" t="shared" si="22" ref="BE38:BE66">BD38/BD$5</f>
        <v>6.642857142857143</v>
      </c>
      <c r="BF38" s="244">
        <v>6</v>
      </c>
      <c r="BG38" s="244"/>
      <c r="BH38" s="244">
        <v>5</v>
      </c>
      <c r="BI38" s="244"/>
      <c r="BJ38" s="244">
        <v>5</v>
      </c>
      <c r="BK38" s="244"/>
      <c r="BL38" s="244">
        <v>6</v>
      </c>
      <c r="BM38" s="244"/>
      <c r="BN38" s="244">
        <v>6</v>
      </c>
      <c r="BO38" s="244"/>
      <c r="BP38" s="244">
        <f aca="true" t="shared" si="23" ref="BP38:BP66">BN38*BN$5+BL38*BL$5+BJ38*BJ$5+BH38*BH$5+BF38*BF$5</f>
        <v>124</v>
      </c>
      <c r="BQ38" s="245">
        <f aca="true" t="shared" si="24" ref="BQ38:BQ66">BP38/BQ$5</f>
        <v>5.636363636363637</v>
      </c>
      <c r="BR38" s="245">
        <f aca="true" t="shared" si="25" ref="BR38:BR66">(BP38+BD38)/BR$5</f>
        <v>6.2</v>
      </c>
      <c r="BS38" s="2" t="s">
        <v>1299</v>
      </c>
      <c r="BT38" s="3" t="s">
        <v>1298</v>
      </c>
      <c r="BU38" s="244">
        <v>9</v>
      </c>
      <c r="BV38" s="3"/>
      <c r="BW38" s="244">
        <v>7</v>
      </c>
      <c r="BX38" s="244"/>
      <c r="BY38" s="244">
        <v>7</v>
      </c>
      <c r="BZ38" s="244"/>
      <c r="CA38" s="244">
        <v>6</v>
      </c>
      <c r="CB38" s="244"/>
      <c r="CC38" s="244">
        <v>9</v>
      </c>
      <c r="CD38" s="244"/>
      <c r="CE38" s="244">
        <f aca="true" t="shared" si="26" ref="CE38:CE66">CC38*CC$5+CA38*CA$5+BY38*BY$5+BW38*BW$5+BU38*BU$5</f>
        <v>164</v>
      </c>
      <c r="CF38" s="401">
        <f aca="true" t="shared" si="27" ref="CF38:CF66">CE38/CE$5</f>
        <v>7.809523809523809</v>
      </c>
      <c r="CG38" s="244">
        <v>7</v>
      </c>
      <c r="CH38" s="244"/>
      <c r="CI38" s="244">
        <v>8</v>
      </c>
      <c r="CJ38" s="244"/>
      <c r="CK38" s="244">
        <v>8</v>
      </c>
      <c r="CL38" s="244"/>
      <c r="CM38" s="244">
        <v>8</v>
      </c>
      <c r="CN38" s="244"/>
      <c r="CO38" s="244">
        <v>6</v>
      </c>
      <c r="CP38" s="244"/>
      <c r="CQ38" s="244">
        <v>7</v>
      </c>
      <c r="CR38" s="244"/>
      <c r="CS38" s="244">
        <v>8</v>
      </c>
      <c r="CT38" s="244"/>
      <c r="CU38" s="244"/>
      <c r="CV38" s="244"/>
      <c r="CW38" s="244">
        <f t="shared" si="12"/>
        <v>185</v>
      </c>
      <c r="CX38" s="245">
        <f t="shared" si="13"/>
        <v>7.4</v>
      </c>
      <c r="CY38" s="442">
        <f t="shared" si="14"/>
        <v>7.586956521739131</v>
      </c>
      <c r="CZ38" s="245">
        <f t="shared" si="15"/>
        <v>6.503401360544218</v>
      </c>
      <c r="DA38" s="244"/>
      <c r="DB38" s="244"/>
      <c r="DC38" s="244"/>
      <c r="DD38" s="244"/>
      <c r="DE38" s="244"/>
      <c r="DF38" s="244"/>
      <c r="DG38" s="244"/>
      <c r="DH38" s="244"/>
      <c r="DI38" s="244"/>
      <c r="DJ38" s="244"/>
      <c r="DK38" s="244"/>
      <c r="DL38" s="244"/>
      <c r="DM38" s="244"/>
      <c r="DN38" s="244"/>
    </row>
    <row r="39" spans="1:118" ht="15.75">
      <c r="A39" s="2">
        <v>34</v>
      </c>
      <c r="B39" s="19" t="s">
        <v>660</v>
      </c>
      <c r="C39" s="39" t="s">
        <v>889</v>
      </c>
      <c r="D39" s="29">
        <v>33444</v>
      </c>
      <c r="E39" s="2" t="s">
        <v>529</v>
      </c>
      <c r="F39" s="19" t="s">
        <v>350</v>
      </c>
      <c r="G39" s="14" t="s">
        <v>288</v>
      </c>
      <c r="H39" s="14"/>
      <c r="I39" s="179">
        <v>5</v>
      </c>
      <c r="J39" s="179">
        <v>4</v>
      </c>
      <c r="K39" s="179">
        <v>6</v>
      </c>
      <c r="L39" s="179"/>
      <c r="M39" s="179">
        <v>6</v>
      </c>
      <c r="N39" s="179"/>
      <c r="O39" s="179">
        <v>7</v>
      </c>
      <c r="P39" s="179"/>
      <c r="Q39" s="179">
        <v>5</v>
      </c>
      <c r="R39" s="179"/>
      <c r="S39" s="244">
        <f t="shared" si="16"/>
        <v>151</v>
      </c>
      <c r="T39" s="245">
        <f t="shared" si="17"/>
        <v>5.8076923076923075</v>
      </c>
      <c r="U39" s="247">
        <v>6</v>
      </c>
      <c r="V39" s="247"/>
      <c r="W39" s="247">
        <v>9</v>
      </c>
      <c r="X39" s="247"/>
      <c r="Y39" s="247">
        <v>8</v>
      </c>
      <c r="Z39" s="247"/>
      <c r="AA39" s="247">
        <v>8</v>
      </c>
      <c r="AB39" s="247"/>
      <c r="AC39" s="247">
        <v>5</v>
      </c>
      <c r="AD39" s="247"/>
      <c r="AE39" s="247">
        <v>5</v>
      </c>
      <c r="AF39" s="247"/>
      <c r="AG39" s="247">
        <v>7</v>
      </c>
      <c r="AH39" s="247"/>
      <c r="AI39" s="244">
        <f t="shared" si="18"/>
        <v>174</v>
      </c>
      <c r="AJ39" s="245">
        <f t="shared" si="19"/>
        <v>6.96</v>
      </c>
      <c r="AK39" s="171">
        <f t="shared" si="20"/>
        <v>6.372549019607843</v>
      </c>
      <c r="AL39" s="192" t="s">
        <v>1299</v>
      </c>
      <c r="AM39" s="192" t="s">
        <v>1298</v>
      </c>
      <c r="AN39" s="212">
        <v>6</v>
      </c>
      <c r="AO39" s="212"/>
      <c r="AP39" s="212">
        <v>7</v>
      </c>
      <c r="AQ39" s="216"/>
      <c r="AR39" s="218">
        <v>7</v>
      </c>
      <c r="AS39" s="246"/>
      <c r="AT39" s="246">
        <v>6</v>
      </c>
      <c r="AU39" s="246"/>
      <c r="AV39" s="246">
        <v>7</v>
      </c>
      <c r="AW39" s="246"/>
      <c r="AX39" s="246">
        <v>8</v>
      </c>
      <c r="AY39" s="246"/>
      <c r="AZ39" s="246">
        <v>7</v>
      </c>
      <c r="BA39" s="246"/>
      <c r="BB39" s="246">
        <v>9</v>
      </c>
      <c r="BC39" s="246"/>
      <c r="BD39" s="244">
        <f t="shared" si="21"/>
        <v>198</v>
      </c>
      <c r="BE39" s="245">
        <f t="shared" si="22"/>
        <v>7.071428571428571</v>
      </c>
      <c r="BF39" s="244">
        <v>6</v>
      </c>
      <c r="BG39" s="244"/>
      <c r="BH39" s="244">
        <v>7</v>
      </c>
      <c r="BI39" s="244"/>
      <c r="BJ39" s="244">
        <v>6</v>
      </c>
      <c r="BK39" s="244"/>
      <c r="BL39" s="244">
        <v>7</v>
      </c>
      <c r="BM39" s="244"/>
      <c r="BN39" s="244">
        <v>5</v>
      </c>
      <c r="BO39" s="244"/>
      <c r="BP39" s="244">
        <f t="shared" si="23"/>
        <v>137</v>
      </c>
      <c r="BQ39" s="245">
        <f t="shared" si="24"/>
        <v>6.2272727272727275</v>
      </c>
      <c r="BR39" s="245">
        <f t="shared" si="25"/>
        <v>6.7</v>
      </c>
      <c r="BS39" s="2" t="s">
        <v>1299</v>
      </c>
      <c r="BT39" s="3" t="s">
        <v>1298</v>
      </c>
      <c r="BU39" s="244">
        <v>8</v>
      </c>
      <c r="BV39" s="3"/>
      <c r="BW39" s="244">
        <v>7</v>
      </c>
      <c r="BX39" s="244"/>
      <c r="BY39" s="244">
        <v>7</v>
      </c>
      <c r="BZ39" s="244"/>
      <c r="CA39" s="244">
        <v>9</v>
      </c>
      <c r="CB39" s="244"/>
      <c r="CC39" s="244">
        <v>9</v>
      </c>
      <c r="CD39" s="244"/>
      <c r="CE39" s="244">
        <f t="shared" si="26"/>
        <v>167</v>
      </c>
      <c r="CF39" s="401">
        <f t="shared" si="27"/>
        <v>7.9523809523809526</v>
      </c>
      <c r="CG39" s="244">
        <v>7</v>
      </c>
      <c r="CH39" s="244"/>
      <c r="CI39" s="244">
        <v>8</v>
      </c>
      <c r="CJ39" s="244"/>
      <c r="CK39" s="244">
        <v>9</v>
      </c>
      <c r="CL39" s="244"/>
      <c r="CM39" s="244">
        <v>7</v>
      </c>
      <c r="CN39" s="244"/>
      <c r="CO39" s="244">
        <v>8</v>
      </c>
      <c r="CP39" s="244"/>
      <c r="CQ39" s="244">
        <v>7</v>
      </c>
      <c r="CR39" s="244"/>
      <c r="CS39" s="244">
        <v>8</v>
      </c>
      <c r="CT39" s="244"/>
      <c r="CU39" s="244"/>
      <c r="CV39" s="244"/>
      <c r="CW39" s="244">
        <f t="shared" si="12"/>
        <v>190</v>
      </c>
      <c r="CX39" s="245">
        <f t="shared" si="13"/>
        <v>7.6</v>
      </c>
      <c r="CY39" s="442">
        <f t="shared" si="14"/>
        <v>7.760869565217392</v>
      </c>
      <c r="CZ39" s="245">
        <f t="shared" si="15"/>
        <v>6.918367346938775</v>
      </c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</row>
    <row r="40" spans="1:118" ht="15.75">
      <c r="A40" s="2">
        <v>35</v>
      </c>
      <c r="B40" s="19" t="s">
        <v>971</v>
      </c>
      <c r="C40" s="39" t="s">
        <v>889</v>
      </c>
      <c r="D40" s="29">
        <v>33734</v>
      </c>
      <c r="E40" s="2" t="s">
        <v>529</v>
      </c>
      <c r="F40" s="19" t="s">
        <v>972</v>
      </c>
      <c r="G40" s="14" t="s">
        <v>99</v>
      </c>
      <c r="H40" s="14"/>
      <c r="I40" s="179">
        <v>5</v>
      </c>
      <c r="J40" s="179"/>
      <c r="K40" s="179">
        <v>7</v>
      </c>
      <c r="L40" s="179"/>
      <c r="M40" s="179">
        <v>6</v>
      </c>
      <c r="N40" s="179"/>
      <c r="O40" s="179">
        <v>5</v>
      </c>
      <c r="P40" s="179"/>
      <c r="Q40" s="179">
        <v>5</v>
      </c>
      <c r="R40" s="179"/>
      <c r="S40" s="244">
        <f t="shared" si="16"/>
        <v>148</v>
      </c>
      <c r="T40" s="245">
        <f t="shared" si="17"/>
        <v>5.6923076923076925</v>
      </c>
      <c r="U40" s="247">
        <v>5</v>
      </c>
      <c r="V40" s="247"/>
      <c r="W40" s="247">
        <v>5</v>
      </c>
      <c r="X40" s="247" t="s">
        <v>1289</v>
      </c>
      <c r="Y40" s="247">
        <v>6</v>
      </c>
      <c r="Z40" s="247" t="s">
        <v>1291</v>
      </c>
      <c r="AA40" s="247">
        <v>6</v>
      </c>
      <c r="AB40" s="247"/>
      <c r="AC40" s="247">
        <v>6</v>
      </c>
      <c r="AD40" s="247"/>
      <c r="AE40" s="247">
        <v>5</v>
      </c>
      <c r="AF40" s="247"/>
      <c r="AG40" s="247">
        <v>5</v>
      </c>
      <c r="AH40" s="247"/>
      <c r="AI40" s="244">
        <f t="shared" si="18"/>
        <v>136</v>
      </c>
      <c r="AJ40" s="245">
        <f t="shared" si="19"/>
        <v>5.44</v>
      </c>
      <c r="AK40" s="171">
        <f t="shared" si="20"/>
        <v>5.568627450980392</v>
      </c>
      <c r="AL40" s="192" t="s">
        <v>1297</v>
      </c>
      <c r="AM40" s="192" t="s">
        <v>1298</v>
      </c>
      <c r="AN40" s="212">
        <v>6</v>
      </c>
      <c r="AO40" s="212">
        <v>4</v>
      </c>
      <c r="AP40" s="212">
        <v>5</v>
      </c>
      <c r="AQ40" s="216"/>
      <c r="AR40" s="218">
        <v>6</v>
      </c>
      <c r="AS40" s="246">
        <v>4</v>
      </c>
      <c r="AT40" s="246">
        <v>7</v>
      </c>
      <c r="AU40" s="246"/>
      <c r="AV40" s="246">
        <v>6</v>
      </c>
      <c r="AW40" s="246"/>
      <c r="AX40" s="246">
        <v>6</v>
      </c>
      <c r="AY40" s="246"/>
      <c r="AZ40" s="246">
        <v>5</v>
      </c>
      <c r="BA40" s="246"/>
      <c r="BB40" s="246">
        <v>6</v>
      </c>
      <c r="BC40" s="246"/>
      <c r="BD40" s="244">
        <f t="shared" si="21"/>
        <v>166</v>
      </c>
      <c r="BE40" s="245">
        <f t="shared" si="22"/>
        <v>5.928571428571429</v>
      </c>
      <c r="BF40" s="244">
        <v>6</v>
      </c>
      <c r="BG40" s="244"/>
      <c r="BH40" s="244">
        <v>5</v>
      </c>
      <c r="BI40" s="244"/>
      <c r="BJ40" s="244">
        <v>6</v>
      </c>
      <c r="BK40" s="244"/>
      <c r="BL40" s="244">
        <v>6</v>
      </c>
      <c r="BM40" s="244"/>
      <c r="BN40" s="244">
        <v>6</v>
      </c>
      <c r="BO40" s="244"/>
      <c r="BP40" s="244">
        <f t="shared" si="23"/>
        <v>128</v>
      </c>
      <c r="BQ40" s="245">
        <f t="shared" si="24"/>
        <v>5.818181818181818</v>
      </c>
      <c r="BR40" s="245">
        <f t="shared" si="25"/>
        <v>5.88</v>
      </c>
      <c r="BS40" s="2" t="s">
        <v>1297</v>
      </c>
      <c r="BT40" s="3" t="s">
        <v>1298</v>
      </c>
      <c r="BU40" s="244">
        <v>6</v>
      </c>
      <c r="BV40" s="3"/>
      <c r="BW40" s="244">
        <v>6</v>
      </c>
      <c r="BX40" s="244"/>
      <c r="BY40" s="244">
        <v>7</v>
      </c>
      <c r="BZ40" s="244"/>
      <c r="CA40" s="244">
        <v>6</v>
      </c>
      <c r="CB40" s="244"/>
      <c r="CC40" s="244">
        <v>6</v>
      </c>
      <c r="CD40" s="244">
        <v>3</v>
      </c>
      <c r="CE40" s="244">
        <f t="shared" si="26"/>
        <v>131</v>
      </c>
      <c r="CF40" s="401">
        <f t="shared" si="27"/>
        <v>6.238095238095238</v>
      </c>
      <c r="CG40" s="244">
        <v>7</v>
      </c>
      <c r="CH40" s="244"/>
      <c r="CI40" s="244">
        <v>8</v>
      </c>
      <c r="CJ40" s="244"/>
      <c r="CK40" s="244">
        <v>9</v>
      </c>
      <c r="CL40" s="244"/>
      <c r="CM40" s="244">
        <v>6</v>
      </c>
      <c r="CN40" s="244"/>
      <c r="CO40" s="244">
        <v>7</v>
      </c>
      <c r="CP40" s="244"/>
      <c r="CQ40" s="244">
        <v>7</v>
      </c>
      <c r="CR40" s="244"/>
      <c r="CS40" s="244">
        <v>8</v>
      </c>
      <c r="CT40" s="244"/>
      <c r="CU40" s="244"/>
      <c r="CV40" s="244"/>
      <c r="CW40" s="244">
        <f t="shared" si="12"/>
        <v>182</v>
      </c>
      <c r="CX40" s="245">
        <f t="shared" si="13"/>
        <v>7.28</v>
      </c>
      <c r="CY40" s="442">
        <f t="shared" si="14"/>
        <v>6.804347826086956</v>
      </c>
      <c r="CZ40" s="245">
        <f t="shared" si="15"/>
        <v>6.061224489795919</v>
      </c>
      <c r="DA40" s="244"/>
      <c r="DB40" s="244"/>
      <c r="DC40" s="244"/>
      <c r="DD40" s="244"/>
      <c r="DE40" s="244"/>
      <c r="DF40" s="244"/>
      <c r="DG40" s="244"/>
      <c r="DH40" s="244"/>
      <c r="DI40" s="244"/>
      <c r="DJ40" s="244"/>
      <c r="DK40" s="244"/>
      <c r="DL40" s="244"/>
      <c r="DM40" s="244"/>
      <c r="DN40" s="244"/>
    </row>
    <row r="41" spans="1:118" ht="15.75">
      <c r="A41" s="2">
        <v>36</v>
      </c>
      <c r="B41" s="19" t="s">
        <v>550</v>
      </c>
      <c r="C41" s="39" t="s">
        <v>337</v>
      </c>
      <c r="D41" s="29">
        <v>33750</v>
      </c>
      <c r="E41" s="2" t="s">
        <v>529</v>
      </c>
      <c r="F41" s="19" t="s">
        <v>324</v>
      </c>
      <c r="G41" s="14" t="s">
        <v>288</v>
      </c>
      <c r="H41" s="14"/>
      <c r="I41" s="180">
        <v>5</v>
      </c>
      <c r="J41" s="179" t="s">
        <v>1289</v>
      </c>
      <c r="K41" s="179">
        <v>5</v>
      </c>
      <c r="L41" s="179"/>
      <c r="M41" s="179">
        <v>5</v>
      </c>
      <c r="N41" s="179">
        <v>4</v>
      </c>
      <c r="O41" s="179">
        <v>5</v>
      </c>
      <c r="P41" s="179">
        <v>3</v>
      </c>
      <c r="Q41" s="179">
        <v>5</v>
      </c>
      <c r="R41" s="179"/>
      <c r="S41" s="244">
        <f t="shared" si="16"/>
        <v>130</v>
      </c>
      <c r="T41" s="245">
        <f t="shared" si="17"/>
        <v>5</v>
      </c>
      <c r="U41" s="247">
        <v>5</v>
      </c>
      <c r="V41" s="247"/>
      <c r="W41" s="247">
        <v>6</v>
      </c>
      <c r="X41" s="247"/>
      <c r="Y41" s="247">
        <v>5</v>
      </c>
      <c r="Z41" s="247">
        <v>3</v>
      </c>
      <c r="AA41" s="247">
        <v>6</v>
      </c>
      <c r="AB41" s="247"/>
      <c r="AC41" s="247">
        <v>5</v>
      </c>
      <c r="AD41" s="247">
        <v>3</v>
      </c>
      <c r="AE41" s="247">
        <v>7</v>
      </c>
      <c r="AF41" s="247"/>
      <c r="AG41" s="247">
        <v>6</v>
      </c>
      <c r="AH41" s="247"/>
      <c r="AI41" s="244">
        <f t="shared" si="18"/>
        <v>143</v>
      </c>
      <c r="AJ41" s="245">
        <f t="shared" si="19"/>
        <v>5.72</v>
      </c>
      <c r="AK41" s="171">
        <f t="shared" si="20"/>
        <v>5.352941176470588</v>
      </c>
      <c r="AL41" s="192" t="s">
        <v>1297</v>
      </c>
      <c r="AM41" s="192" t="s">
        <v>1298</v>
      </c>
      <c r="AN41" s="212">
        <v>5</v>
      </c>
      <c r="AO41" s="212"/>
      <c r="AP41" s="212">
        <v>7</v>
      </c>
      <c r="AQ41" s="216"/>
      <c r="AR41" s="218">
        <v>5</v>
      </c>
      <c r="AS41" s="246"/>
      <c r="AT41" s="246">
        <v>6</v>
      </c>
      <c r="AU41" s="246"/>
      <c r="AV41" s="246">
        <v>7</v>
      </c>
      <c r="AW41" s="246"/>
      <c r="AX41" s="246">
        <v>8</v>
      </c>
      <c r="AY41" s="246"/>
      <c r="AZ41" s="246">
        <v>6</v>
      </c>
      <c r="BA41" s="246"/>
      <c r="BB41" s="246">
        <v>7</v>
      </c>
      <c r="BC41" s="246"/>
      <c r="BD41" s="244">
        <f t="shared" si="21"/>
        <v>176</v>
      </c>
      <c r="BE41" s="245">
        <f t="shared" si="22"/>
        <v>6.285714285714286</v>
      </c>
      <c r="BF41" s="244">
        <v>6</v>
      </c>
      <c r="BG41" s="244"/>
      <c r="BH41" s="244">
        <v>5</v>
      </c>
      <c r="BI41" s="244">
        <v>4</v>
      </c>
      <c r="BJ41" s="244">
        <v>5</v>
      </c>
      <c r="BK41" s="244"/>
      <c r="BL41" s="244">
        <v>6</v>
      </c>
      <c r="BM41" s="244"/>
      <c r="BN41" s="244">
        <v>5</v>
      </c>
      <c r="BO41" s="244"/>
      <c r="BP41" s="244">
        <f t="shared" si="23"/>
        <v>119</v>
      </c>
      <c r="BQ41" s="245">
        <f t="shared" si="24"/>
        <v>5.409090909090909</v>
      </c>
      <c r="BR41" s="245">
        <f t="shared" si="25"/>
        <v>5.9</v>
      </c>
      <c r="BS41" s="2" t="s">
        <v>1297</v>
      </c>
      <c r="BT41" s="3" t="s">
        <v>1298</v>
      </c>
      <c r="BU41" s="244">
        <v>6</v>
      </c>
      <c r="BV41" s="3"/>
      <c r="BW41" s="244">
        <v>7</v>
      </c>
      <c r="BX41" s="244"/>
      <c r="BY41" s="244">
        <v>5</v>
      </c>
      <c r="BZ41" s="244"/>
      <c r="CA41" s="244">
        <v>6</v>
      </c>
      <c r="CB41" s="244"/>
      <c r="CC41" s="244">
        <v>8</v>
      </c>
      <c r="CD41" s="244">
        <v>4</v>
      </c>
      <c r="CE41" s="244">
        <f t="shared" si="26"/>
        <v>132</v>
      </c>
      <c r="CF41" s="401">
        <f t="shared" si="27"/>
        <v>6.285714285714286</v>
      </c>
      <c r="CG41" s="244">
        <v>7</v>
      </c>
      <c r="CH41" s="244"/>
      <c r="CI41" s="244">
        <v>8</v>
      </c>
      <c r="CJ41" s="244"/>
      <c r="CK41" s="244">
        <v>6</v>
      </c>
      <c r="CL41" s="244"/>
      <c r="CM41" s="244">
        <v>6</v>
      </c>
      <c r="CN41" s="244"/>
      <c r="CO41" s="244">
        <v>8</v>
      </c>
      <c r="CP41" s="244"/>
      <c r="CQ41" s="244">
        <v>8</v>
      </c>
      <c r="CR41" s="244"/>
      <c r="CS41" s="244">
        <v>8</v>
      </c>
      <c r="CT41" s="244"/>
      <c r="CU41" s="244"/>
      <c r="CV41" s="244"/>
      <c r="CW41" s="244">
        <f t="shared" si="12"/>
        <v>178</v>
      </c>
      <c r="CX41" s="245">
        <f t="shared" si="13"/>
        <v>7.12</v>
      </c>
      <c r="CY41" s="442">
        <f t="shared" si="14"/>
        <v>6.739130434782608</v>
      </c>
      <c r="CZ41" s="245">
        <f t="shared" si="15"/>
        <v>5.9727891156462585</v>
      </c>
      <c r="DA41" s="244"/>
      <c r="DB41" s="244"/>
      <c r="DC41" s="244"/>
      <c r="DD41" s="244"/>
      <c r="DE41" s="244"/>
      <c r="DF41" s="244"/>
      <c r="DG41" s="244"/>
      <c r="DH41" s="244"/>
      <c r="DI41" s="244"/>
      <c r="DJ41" s="244"/>
      <c r="DK41" s="244"/>
      <c r="DL41" s="244"/>
      <c r="DM41" s="244"/>
      <c r="DN41" s="244"/>
    </row>
    <row r="42" spans="1:118" ht="15.75">
      <c r="A42" s="2">
        <v>37</v>
      </c>
      <c r="B42" s="19" t="s">
        <v>973</v>
      </c>
      <c r="C42" s="39" t="s">
        <v>337</v>
      </c>
      <c r="D42" s="29">
        <v>33819</v>
      </c>
      <c r="E42" s="2" t="s">
        <v>529</v>
      </c>
      <c r="F42" s="19" t="s">
        <v>974</v>
      </c>
      <c r="G42" s="14" t="s">
        <v>305</v>
      </c>
      <c r="H42" s="14"/>
      <c r="I42" s="179">
        <v>5</v>
      </c>
      <c r="J42" s="179"/>
      <c r="K42" s="179">
        <v>6</v>
      </c>
      <c r="L42" s="179">
        <v>4</v>
      </c>
      <c r="M42" s="180">
        <v>6</v>
      </c>
      <c r="N42" s="179" t="s">
        <v>1289</v>
      </c>
      <c r="O42" s="179">
        <v>5</v>
      </c>
      <c r="P42" s="179"/>
      <c r="Q42" s="179">
        <v>5</v>
      </c>
      <c r="R42" s="179"/>
      <c r="S42" s="244">
        <f t="shared" si="16"/>
        <v>141</v>
      </c>
      <c r="T42" s="245">
        <f t="shared" si="17"/>
        <v>5.423076923076923</v>
      </c>
      <c r="U42" s="247">
        <v>5</v>
      </c>
      <c r="V42" s="247"/>
      <c r="W42" s="247">
        <v>5</v>
      </c>
      <c r="X42" s="247"/>
      <c r="Y42" s="247">
        <v>5</v>
      </c>
      <c r="Z42" s="247"/>
      <c r="AA42" s="247">
        <v>6</v>
      </c>
      <c r="AB42" s="247"/>
      <c r="AC42" s="247">
        <v>5</v>
      </c>
      <c r="AD42" s="247"/>
      <c r="AE42" s="247">
        <v>6</v>
      </c>
      <c r="AF42" s="247"/>
      <c r="AG42" s="247">
        <v>6</v>
      </c>
      <c r="AH42" s="247"/>
      <c r="AI42" s="244">
        <f t="shared" si="18"/>
        <v>135</v>
      </c>
      <c r="AJ42" s="245">
        <f t="shared" si="19"/>
        <v>5.4</v>
      </c>
      <c r="AK42" s="171">
        <f t="shared" si="20"/>
        <v>5.411764705882353</v>
      </c>
      <c r="AL42" s="192" t="s">
        <v>1297</v>
      </c>
      <c r="AM42" s="192" t="s">
        <v>1298</v>
      </c>
      <c r="AN42" s="212">
        <v>6</v>
      </c>
      <c r="AO42" s="212"/>
      <c r="AP42" s="212">
        <v>7</v>
      </c>
      <c r="AQ42" s="216"/>
      <c r="AR42" s="218">
        <v>5</v>
      </c>
      <c r="AS42" s="246"/>
      <c r="AT42" s="246">
        <v>6</v>
      </c>
      <c r="AU42" s="246"/>
      <c r="AV42" s="246">
        <v>7</v>
      </c>
      <c r="AW42" s="246"/>
      <c r="AX42" s="246">
        <v>7</v>
      </c>
      <c r="AY42" s="246"/>
      <c r="AZ42" s="246">
        <v>6</v>
      </c>
      <c r="BA42" s="246"/>
      <c r="BB42" s="246">
        <v>6</v>
      </c>
      <c r="BC42" s="246"/>
      <c r="BD42" s="244">
        <f t="shared" si="21"/>
        <v>174</v>
      </c>
      <c r="BE42" s="245">
        <f t="shared" si="22"/>
        <v>6.214285714285714</v>
      </c>
      <c r="BF42" s="244">
        <v>6</v>
      </c>
      <c r="BG42" s="244"/>
      <c r="BH42" s="244">
        <v>5</v>
      </c>
      <c r="BI42" s="244"/>
      <c r="BJ42" s="244">
        <v>6</v>
      </c>
      <c r="BK42" s="244"/>
      <c r="BL42" s="244">
        <v>8</v>
      </c>
      <c r="BM42" s="244">
        <v>4</v>
      </c>
      <c r="BN42" s="244">
        <v>6</v>
      </c>
      <c r="BO42" s="244"/>
      <c r="BP42" s="244">
        <f t="shared" si="23"/>
        <v>140</v>
      </c>
      <c r="BQ42" s="245">
        <f t="shared" si="24"/>
        <v>6.363636363636363</v>
      </c>
      <c r="BR42" s="245">
        <f t="shared" si="25"/>
        <v>6.28</v>
      </c>
      <c r="BS42" s="2" t="s">
        <v>1301</v>
      </c>
      <c r="BT42" s="3" t="s">
        <v>1298</v>
      </c>
      <c r="BU42" s="244">
        <v>8</v>
      </c>
      <c r="BV42" s="3"/>
      <c r="BW42" s="244">
        <v>7</v>
      </c>
      <c r="BX42" s="244"/>
      <c r="BY42" s="244">
        <v>5</v>
      </c>
      <c r="BZ42" s="244"/>
      <c r="CA42" s="244">
        <v>5</v>
      </c>
      <c r="CB42" s="244"/>
      <c r="CC42" s="244">
        <v>5</v>
      </c>
      <c r="CD42" s="244">
        <v>4</v>
      </c>
      <c r="CE42" s="244">
        <f t="shared" si="26"/>
        <v>129</v>
      </c>
      <c r="CF42" s="401">
        <f t="shared" si="27"/>
        <v>6.142857142857143</v>
      </c>
      <c r="CG42" s="244">
        <v>8</v>
      </c>
      <c r="CH42" s="244"/>
      <c r="CI42" s="244">
        <v>5</v>
      </c>
      <c r="CJ42" s="244"/>
      <c r="CK42" s="244">
        <v>6</v>
      </c>
      <c r="CL42" s="244"/>
      <c r="CM42" s="244">
        <v>6</v>
      </c>
      <c r="CN42" s="244"/>
      <c r="CO42" s="244">
        <v>8</v>
      </c>
      <c r="CP42" s="244"/>
      <c r="CQ42" s="244">
        <v>7</v>
      </c>
      <c r="CR42" s="244"/>
      <c r="CS42" s="244">
        <v>8</v>
      </c>
      <c r="CT42" s="244"/>
      <c r="CU42" s="244"/>
      <c r="CV42" s="244"/>
      <c r="CW42" s="244">
        <f t="shared" si="12"/>
        <v>168</v>
      </c>
      <c r="CX42" s="245">
        <f t="shared" si="13"/>
        <v>6.72</v>
      </c>
      <c r="CY42" s="442">
        <f t="shared" si="14"/>
        <v>6.456521739130435</v>
      </c>
      <c r="CZ42" s="245">
        <f t="shared" si="15"/>
        <v>6.034013605442177</v>
      </c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4"/>
      <c r="DN42" s="244"/>
    </row>
    <row r="43" spans="1:118" ht="15.75">
      <c r="A43" s="2">
        <v>38</v>
      </c>
      <c r="B43" s="19" t="s">
        <v>975</v>
      </c>
      <c r="C43" s="39" t="s">
        <v>337</v>
      </c>
      <c r="D43" s="29">
        <v>33531</v>
      </c>
      <c r="E43" s="2" t="s">
        <v>529</v>
      </c>
      <c r="F43" s="19" t="s">
        <v>326</v>
      </c>
      <c r="G43" s="14" t="s">
        <v>102</v>
      </c>
      <c r="H43" s="14"/>
      <c r="I43" s="179">
        <v>7</v>
      </c>
      <c r="J43" s="179"/>
      <c r="K43" s="179">
        <v>8</v>
      </c>
      <c r="L43" s="179"/>
      <c r="M43" s="179">
        <v>5</v>
      </c>
      <c r="N43" s="179"/>
      <c r="O43" s="179">
        <v>5</v>
      </c>
      <c r="P43" s="179"/>
      <c r="Q43" s="179">
        <v>8</v>
      </c>
      <c r="R43" s="179"/>
      <c r="S43" s="244">
        <f t="shared" si="16"/>
        <v>176</v>
      </c>
      <c r="T43" s="245">
        <f t="shared" si="17"/>
        <v>6.769230769230769</v>
      </c>
      <c r="U43" s="247">
        <v>5</v>
      </c>
      <c r="V43" s="247"/>
      <c r="W43" s="247">
        <v>7</v>
      </c>
      <c r="X43" s="247"/>
      <c r="Y43" s="247">
        <v>7</v>
      </c>
      <c r="Z43" s="247"/>
      <c r="AA43" s="247">
        <v>7</v>
      </c>
      <c r="AB43" s="247"/>
      <c r="AC43" s="247">
        <v>7</v>
      </c>
      <c r="AD43" s="247"/>
      <c r="AE43" s="247">
        <v>7</v>
      </c>
      <c r="AF43" s="247"/>
      <c r="AG43" s="247">
        <v>7</v>
      </c>
      <c r="AH43" s="247"/>
      <c r="AI43" s="244">
        <f t="shared" si="18"/>
        <v>169</v>
      </c>
      <c r="AJ43" s="245">
        <f t="shared" si="19"/>
        <v>6.76</v>
      </c>
      <c r="AK43" s="171">
        <f t="shared" si="20"/>
        <v>6.764705882352941</v>
      </c>
      <c r="AL43" s="192" t="s">
        <v>1299</v>
      </c>
      <c r="AM43" s="192" t="s">
        <v>1298</v>
      </c>
      <c r="AN43" s="212">
        <v>8</v>
      </c>
      <c r="AO43" s="212"/>
      <c r="AP43" s="212">
        <v>8</v>
      </c>
      <c r="AQ43" s="216"/>
      <c r="AR43" s="218">
        <v>7</v>
      </c>
      <c r="AS43" s="246"/>
      <c r="AT43" s="246">
        <v>7</v>
      </c>
      <c r="AU43" s="246"/>
      <c r="AV43" s="246">
        <v>8</v>
      </c>
      <c r="AW43" s="246"/>
      <c r="AX43" s="246">
        <v>7</v>
      </c>
      <c r="AY43" s="246"/>
      <c r="AZ43" s="246">
        <v>7</v>
      </c>
      <c r="BA43" s="255"/>
      <c r="BB43" s="246">
        <v>9</v>
      </c>
      <c r="BC43" s="246"/>
      <c r="BD43" s="244">
        <f t="shared" si="21"/>
        <v>215</v>
      </c>
      <c r="BE43" s="245">
        <f t="shared" si="22"/>
        <v>7.678571428571429</v>
      </c>
      <c r="BF43" s="244">
        <v>8</v>
      </c>
      <c r="BG43" s="244"/>
      <c r="BH43" s="244">
        <v>7</v>
      </c>
      <c r="BI43" s="244"/>
      <c r="BJ43" s="244">
        <v>7</v>
      </c>
      <c r="BK43" s="244"/>
      <c r="BL43" s="244">
        <v>8</v>
      </c>
      <c r="BM43" s="244"/>
      <c r="BN43" s="244">
        <v>7</v>
      </c>
      <c r="BO43" s="244"/>
      <c r="BP43" s="244">
        <f t="shared" si="23"/>
        <v>163</v>
      </c>
      <c r="BQ43" s="245">
        <f t="shared" si="24"/>
        <v>7.409090909090909</v>
      </c>
      <c r="BR43" s="245">
        <f t="shared" si="25"/>
        <v>7.56</v>
      </c>
      <c r="BS43" s="2" t="s">
        <v>1301</v>
      </c>
      <c r="BT43" s="3" t="s">
        <v>1298</v>
      </c>
      <c r="BU43" s="244">
        <v>8</v>
      </c>
      <c r="BV43" s="3"/>
      <c r="BW43" s="244">
        <v>8</v>
      </c>
      <c r="BX43" s="244"/>
      <c r="BY43" s="244">
        <v>8</v>
      </c>
      <c r="BZ43" s="244"/>
      <c r="CA43" s="244">
        <v>8</v>
      </c>
      <c r="CB43" s="244"/>
      <c r="CC43" s="244">
        <v>9</v>
      </c>
      <c r="CD43" s="244"/>
      <c r="CE43" s="244">
        <f t="shared" si="26"/>
        <v>172</v>
      </c>
      <c r="CF43" s="401">
        <f t="shared" si="27"/>
        <v>8.19047619047619</v>
      </c>
      <c r="CG43" s="244">
        <v>9</v>
      </c>
      <c r="CH43" s="244"/>
      <c r="CI43" s="244">
        <v>10</v>
      </c>
      <c r="CJ43" s="244"/>
      <c r="CK43" s="244">
        <v>8</v>
      </c>
      <c r="CL43" s="244"/>
      <c r="CM43" s="244">
        <v>7</v>
      </c>
      <c r="CN43" s="244"/>
      <c r="CO43" s="244">
        <v>9</v>
      </c>
      <c r="CP43" s="244"/>
      <c r="CQ43" s="244">
        <v>9</v>
      </c>
      <c r="CR43" s="244"/>
      <c r="CS43" s="244">
        <v>8</v>
      </c>
      <c r="CT43" s="244"/>
      <c r="CU43" s="244"/>
      <c r="CV43" s="244"/>
      <c r="CW43" s="244">
        <f t="shared" si="12"/>
        <v>213</v>
      </c>
      <c r="CX43" s="245">
        <f t="shared" si="13"/>
        <v>8.52</v>
      </c>
      <c r="CY43" s="442">
        <f t="shared" si="14"/>
        <v>8.369565217391305</v>
      </c>
      <c r="CZ43" s="245">
        <f t="shared" si="15"/>
        <v>7.537414965986395</v>
      </c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4"/>
      <c r="DN43" s="244"/>
    </row>
    <row r="44" spans="1:118" ht="15.75">
      <c r="A44" s="2">
        <v>39</v>
      </c>
      <c r="B44" s="19" t="s">
        <v>722</v>
      </c>
      <c r="C44" s="39" t="s">
        <v>337</v>
      </c>
      <c r="D44" s="29">
        <v>33903</v>
      </c>
      <c r="E44" s="2" t="s">
        <v>529</v>
      </c>
      <c r="F44" s="19" t="s">
        <v>976</v>
      </c>
      <c r="G44" s="14" t="s">
        <v>977</v>
      </c>
      <c r="H44" s="14"/>
      <c r="I44" s="179">
        <v>6</v>
      </c>
      <c r="J44" s="179"/>
      <c r="K44" s="179">
        <v>6</v>
      </c>
      <c r="L44" s="179"/>
      <c r="M44" s="179">
        <v>5</v>
      </c>
      <c r="N44" s="179"/>
      <c r="O44" s="179">
        <v>7</v>
      </c>
      <c r="P44" s="179"/>
      <c r="Q44" s="179">
        <v>6</v>
      </c>
      <c r="R44" s="179"/>
      <c r="S44" s="244">
        <f t="shared" si="16"/>
        <v>157</v>
      </c>
      <c r="T44" s="245">
        <f t="shared" si="17"/>
        <v>6.038461538461538</v>
      </c>
      <c r="U44" s="247">
        <v>5</v>
      </c>
      <c r="V44" s="247"/>
      <c r="W44" s="247">
        <v>7</v>
      </c>
      <c r="X44" s="247"/>
      <c r="Y44" s="247">
        <v>6</v>
      </c>
      <c r="Z44" s="247"/>
      <c r="AA44" s="247">
        <v>6</v>
      </c>
      <c r="AB44" s="247"/>
      <c r="AC44" s="247">
        <v>6</v>
      </c>
      <c r="AD44" s="247"/>
      <c r="AE44" s="247">
        <v>5</v>
      </c>
      <c r="AF44" s="247"/>
      <c r="AG44" s="247">
        <v>6</v>
      </c>
      <c r="AH44" s="247"/>
      <c r="AI44" s="244">
        <f t="shared" si="18"/>
        <v>147</v>
      </c>
      <c r="AJ44" s="245">
        <f t="shared" si="19"/>
        <v>5.88</v>
      </c>
      <c r="AK44" s="171">
        <f t="shared" si="20"/>
        <v>5.96078431372549</v>
      </c>
      <c r="AL44" s="192" t="s">
        <v>1297</v>
      </c>
      <c r="AM44" s="192" t="s">
        <v>1298</v>
      </c>
      <c r="AN44" s="212">
        <v>6</v>
      </c>
      <c r="AO44" s="212">
        <v>4</v>
      </c>
      <c r="AP44" s="212">
        <v>6</v>
      </c>
      <c r="AQ44" s="216"/>
      <c r="AR44" s="218">
        <v>6</v>
      </c>
      <c r="AS44" s="246"/>
      <c r="AT44" s="246">
        <v>7</v>
      </c>
      <c r="AU44" s="246"/>
      <c r="AV44" s="246">
        <v>7</v>
      </c>
      <c r="AW44" s="246"/>
      <c r="AX44" s="246">
        <v>8</v>
      </c>
      <c r="AY44" s="246"/>
      <c r="AZ44" s="246">
        <v>6</v>
      </c>
      <c r="BA44" s="255"/>
      <c r="BB44" s="246">
        <v>9</v>
      </c>
      <c r="BC44" s="246"/>
      <c r="BD44" s="244">
        <f t="shared" si="21"/>
        <v>193</v>
      </c>
      <c r="BE44" s="245">
        <f t="shared" si="22"/>
        <v>6.892857142857143</v>
      </c>
      <c r="BF44" s="244">
        <v>6</v>
      </c>
      <c r="BG44" s="244"/>
      <c r="BH44" s="244">
        <v>5</v>
      </c>
      <c r="BI44" s="244"/>
      <c r="BJ44" s="244">
        <v>5</v>
      </c>
      <c r="BK44" s="244"/>
      <c r="BL44" s="244">
        <v>5</v>
      </c>
      <c r="BM44" s="244"/>
      <c r="BN44" s="244">
        <v>6</v>
      </c>
      <c r="BO44" s="244"/>
      <c r="BP44" s="244">
        <f t="shared" si="23"/>
        <v>118</v>
      </c>
      <c r="BQ44" s="245">
        <f t="shared" si="24"/>
        <v>5.363636363636363</v>
      </c>
      <c r="BR44" s="245">
        <f t="shared" si="25"/>
        <v>6.22</v>
      </c>
      <c r="BS44" s="2" t="s">
        <v>1299</v>
      </c>
      <c r="BT44" s="3" t="s">
        <v>1298</v>
      </c>
      <c r="BU44" s="244">
        <v>7</v>
      </c>
      <c r="BV44" s="3"/>
      <c r="BW44" s="244">
        <v>9</v>
      </c>
      <c r="BX44" s="244"/>
      <c r="BY44" s="244">
        <v>7</v>
      </c>
      <c r="BZ44" s="244"/>
      <c r="CA44" s="244">
        <v>6</v>
      </c>
      <c r="CB44" s="244"/>
      <c r="CC44" s="244">
        <v>7</v>
      </c>
      <c r="CD44" s="244"/>
      <c r="CE44" s="244">
        <f t="shared" si="26"/>
        <v>150</v>
      </c>
      <c r="CF44" s="401">
        <f t="shared" si="27"/>
        <v>7.142857142857143</v>
      </c>
      <c r="CG44" s="244">
        <v>7</v>
      </c>
      <c r="CH44" s="244"/>
      <c r="CI44" s="244">
        <v>8</v>
      </c>
      <c r="CJ44" s="244"/>
      <c r="CK44" s="244">
        <v>8</v>
      </c>
      <c r="CL44" s="244"/>
      <c r="CM44" s="244">
        <v>6</v>
      </c>
      <c r="CN44" s="244"/>
      <c r="CO44" s="244">
        <v>8</v>
      </c>
      <c r="CP44" s="244"/>
      <c r="CQ44" s="244">
        <v>7</v>
      </c>
      <c r="CR44" s="244"/>
      <c r="CS44" s="244">
        <v>8</v>
      </c>
      <c r="CT44" s="244"/>
      <c r="CU44" s="244"/>
      <c r="CV44" s="244"/>
      <c r="CW44" s="244">
        <f t="shared" si="12"/>
        <v>181</v>
      </c>
      <c r="CX44" s="245">
        <f t="shared" si="13"/>
        <v>7.24</v>
      </c>
      <c r="CY44" s="442">
        <f t="shared" si="14"/>
        <v>7.195652173913044</v>
      </c>
      <c r="CZ44" s="245">
        <f t="shared" si="15"/>
        <v>6.4353741496598635</v>
      </c>
      <c r="DA44" s="244"/>
      <c r="DB44" s="244"/>
      <c r="DC44" s="244"/>
      <c r="DD44" s="244"/>
      <c r="DE44" s="244"/>
      <c r="DF44" s="244"/>
      <c r="DG44" s="244"/>
      <c r="DH44" s="244"/>
      <c r="DI44" s="244"/>
      <c r="DJ44" s="244"/>
      <c r="DK44" s="244"/>
      <c r="DL44" s="244"/>
      <c r="DM44" s="244"/>
      <c r="DN44" s="244"/>
    </row>
    <row r="45" spans="1:118" ht="15.75">
      <c r="A45" s="2">
        <v>40</v>
      </c>
      <c r="B45" s="19" t="s">
        <v>978</v>
      </c>
      <c r="C45" s="39" t="s">
        <v>727</v>
      </c>
      <c r="D45" s="29">
        <v>33721</v>
      </c>
      <c r="E45" s="2" t="s">
        <v>529</v>
      </c>
      <c r="F45" s="19" t="s">
        <v>304</v>
      </c>
      <c r="G45" s="14" t="s">
        <v>305</v>
      </c>
      <c r="H45" s="14"/>
      <c r="I45" s="179">
        <v>6</v>
      </c>
      <c r="J45" s="179"/>
      <c r="K45" s="179">
        <v>7</v>
      </c>
      <c r="L45" s="179"/>
      <c r="M45" s="179">
        <v>7</v>
      </c>
      <c r="N45" s="179"/>
      <c r="O45" s="179">
        <v>8</v>
      </c>
      <c r="P45" s="179"/>
      <c r="Q45" s="179">
        <v>5</v>
      </c>
      <c r="R45" s="179"/>
      <c r="S45" s="244">
        <f t="shared" si="16"/>
        <v>172</v>
      </c>
      <c r="T45" s="245">
        <f t="shared" si="17"/>
        <v>6.615384615384615</v>
      </c>
      <c r="U45" s="247">
        <v>5</v>
      </c>
      <c r="V45" s="247"/>
      <c r="W45" s="247">
        <v>8</v>
      </c>
      <c r="X45" s="247"/>
      <c r="Y45" s="247">
        <v>6</v>
      </c>
      <c r="Z45" s="247"/>
      <c r="AA45" s="247">
        <v>8</v>
      </c>
      <c r="AB45" s="247"/>
      <c r="AC45" s="247">
        <v>7</v>
      </c>
      <c r="AD45" s="247"/>
      <c r="AE45" s="247">
        <v>5</v>
      </c>
      <c r="AF45" s="247"/>
      <c r="AG45" s="247">
        <v>6</v>
      </c>
      <c r="AH45" s="247"/>
      <c r="AI45" s="244">
        <f t="shared" si="18"/>
        <v>160</v>
      </c>
      <c r="AJ45" s="245">
        <f t="shared" si="19"/>
        <v>6.4</v>
      </c>
      <c r="AK45" s="171">
        <f t="shared" si="20"/>
        <v>6.509803921568627</v>
      </c>
      <c r="AL45" s="192" t="s">
        <v>1299</v>
      </c>
      <c r="AM45" s="192" t="s">
        <v>1298</v>
      </c>
      <c r="AN45" s="212">
        <v>6</v>
      </c>
      <c r="AO45" s="212"/>
      <c r="AP45" s="212">
        <v>7</v>
      </c>
      <c r="AQ45" s="216"/>
      <c r="AR45" s="218">
        <v>7</v>
      </c>
      <c r="AS45" s="246"/>
      <c r="AT45" s="246">
        <v>8</v>
      </c>
      <c r="AU45" s="246"/>
      <c r="AV45" s="246">
        <v>7</v>
      </c>
      <c r="AW45" s="246"/>
      <c r="AX45" s="246">
        <v>7</v>
      </c>
      <c r="AY45" s="246"/>
      <c r="AZ45" s="246">
        <v>6</v>
      </c>
      <c r="BB45" s="246">
        <v>9</v>
      </c>
      <c r="BC45" s="246"/>
      <c r="BD45" s="244">
        <f t="shared" si="21"/>
        <v>200</v>
      </c>
      <c r="BE45" s="245">
        <f t="shared" si="22"/>
        <v>7.142857142857143</v>
      </c>
      <c r="BF45" s="244">
        <v>6</v>
      </c>
      <c r="BG45" s="244"/>
      <c r="BH45" s="244">
        <v>8</v>
      </c>
      <c r="BI45" s="244"/>
      <c r="BJ45" s="244">
        <v>8</v>
      </c>
      <c r="BK45" s="244"/>
      <c r="BL45" s="244">
        <v>7</v>
      </c>
      <c r="BM45" s="244"/>
      <c r="BN45" s="244">
        <v>8</v>
      </c>
      <c r="BO45" s="244"/>
      <c r="BP45" s="244">
        <f t="shared" si="23"/>
        <v>164</v>
      </c>
      <c r="BQ45" s="245">
        <f t="shared" si="24"/>
        <v>7.454545454545454</v>
      </c>
      <c r="BR45" s="245">
        <f t="shared" si="25"/>
        <v>7.28</v>
      </c>
      <c r="BS45" s="2" t="s">
        <v>1301</v>
      </c>
      <c r="BT45" s="3" t="s">
        <v>1298</v>
      </c>
      <c r="BU45" s="244">
        <v>9</v>
      </c>
      <c r="BV45" s="3"/>
      <c r="BW45" s="244">
        <v>8</v>
      </c>
      <c r="BX45" s="244"/>
      <c r="BY45" s="244">
        <v>7</v>
      </c>
      <c r="BZ45" s="244"/>
      <c r="CA45" s="244">
        <v>9</v>
      </c>
      <c r="CB45" s="244"/>
      <c r="CC45" s="244">
        <v>9</v>
      </c>
      <c r="CD45" s="244"/>
      <c r="CE45" s="244">
        <f t="shared" si="26"/>
        <v>176</v>
      </c>
      <c r="CF45" s="401">
        <f t="shared" si="27"/>
        <v>8.380952380952381</v>
      </c>
      <c r="CG45" s="244">
        <v>9</v>
      </c>
      <c r="CH45" s="244"/>
      <c r="CI45" s="244">
        <v>9</v>
      </c>
      <c r="CJ45" s="244"/>
      <c r="CK45" s="244">
        <v>7</v>
      </c>
      <c r="CL45" s="244"/>
      <c r="CM45" s="244">
        <v>8</v>
      </c>
      <c r="CN45" s="244"/>
      <c r="CO45" s="244">
        <v>9</v>
      </c>
      <c r="CP45" s="244"/>
      <c r="CQ45" s="244">
        <v>8</v>
      </c>
      <c r="CR45" s="244"/>
      <c r="CS45" s="244">
        <v>8</v>
      </c>
      <c r="CT45" s="244"/>
      <c r="CU45" s="244"/>
      <c r="CV45" s="244"/>
      <c r="CW45" s="244">
        <f t="shared" si="12"/>
        <v>206</v>
      </c>
      <c r="CX45" s="245">
        <f t="shared" si="13"/>
        <v>8.24</v>
      </c>
      <c r="CY45" s="442">
        <f t="shared" si="14"/>
        <v>8.304347826086957</v>
      </c>
      <c r="CZ45" s="245">
        <f t="shared" si="15"/>
        <v>7.333333333333333</v>
      </c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</row>
    <row r="46" spans="1:118" ht="15.75">
      <c r="A46" s="2">
        <v>41</v>
      </c>
      <c r="B46" s="19" t="s">
        <v>452</v>
      </c>
      <c r="C46" s="39" t="s">
        <v>893</v>
      </c>
      <c r="D46" s="29">
        <v>33874</v>
      </c>
      <c r="E46" s="2" t="s">
        <v>529</v>
      </c>
      <c r="F46" s="19" t="s">
        <v>324</v>
      </c>
      <c r="G46" s="14" t="s">
        <v>177</v>
      </c>
      <c r="H46" s="14"/>
      <c r="I46" s="179">
        <v>5</v>
      </c>
      <c r="J46" s="179">
        <v>4</v>
      </c>
      <c r="K46" s="179">
        <v>7</v>
      </c>
      <c r="L46" s="179"/>
      <c r="M46" s="179">
        <v>5</v>
      </c>
      <c r="N46" s="179"/>
      <c r="O46" s="179">
        <v>5</v>
      </c>
      <c r="P46" s="179"/>
      <c r="Q46" s="179">
        <v>6</v>
      </c>
      <c r="R46" s="179">
        <v>3</v>
      </c>
      <c r="S46" s="244">
        <f t="shared" si="16"/>
        <v>149</v>
      </c>
      <c r="T46" s="245">
        <f t="shared" si="17"/>
        <v>5.730769230769231</v>
      </c>
      <c r="U46" s="247">
        <v>5</v>
      </c>
      <c r="V46" s="247"/>
      <c r="W46" s="247">
        <v>7</v>
      </c>
      <c r="X46" s="247"/>
      <c r="Y46" s="247">
        <v>5</v>
      </c>
      <c r="Z46" s="247"/>
      <c r="AA46" s="247">
        <v>5</v>
      </c>
      <c r="AB46" s="247"/>
      <c r="AC46" s="247">
        <v>6</v>
      </c>
      <c r="AD46" s="247"/>
      <c r="AE46" s="247">
        <v>6</v>
      </c>
      <c r="AF46" s="247"/>
      <c r="AG46" s="247">
        <v>7</v>
      </c>
      <c r="AH46" s="247"/>
      <c r="AI46" s="244">
        <f t="shared" si="18"/>
        <v>146</v>
      </c>
      <c r="AJ46" s="245">
        <f t="shared" si="19"/>
        <v>5.84</v>
      </c>
      <c r="AK46" s="171">
        <f t="shared" si="20"/>
        <v>5.784313725490196</v>
      </c>
      <c r="AL46" s="192" t="s">
        <v>1297</v>
      </c>
      <c r="AM46" s="192" t="s">
        <v>1298</v>
      </c>
      <c r="AN46" s="212">
        <v>6</v>
      </c>
      <c r="AO46" s="212"/>
      <c r="AP46" s="212">
        <v>6</v>
      </c>
      <c r="AQ46" s="216"/>
      <c r="AR46" s="218">
        <v>7</v>
      </c>
      <c r="AS46" s="246"/>
      <c r="AT46" s="246">
        <v>5</v>
      </c>
      <c r="AU46" s="246"/>
      <c r="AV46" s="246">
        <v>6</v>
      </c>
      <c r="AW46" s="246"/>
      <c r="AX46" s="246">
        <v>7</v>
      </c>
      <c r="AY46" s="246"/>
      <c r="AZ46" s="246">
        <v>7</v>
      </c>
      <c r="BB46" s="246">
        <v>7</v>
      </c>
      <c r="BC46" s="246"/>
      <c r="BD46" s="244">
        <f t="shared" si="21"/>
        <v>177</v>
      </c>
      <c r="BE46" s="245">
        <f t="shared" si="22"/>
        <v>6.321428571428571</v>
      </c>
      <c r="BF46" s="244">
        <v>7</v>
      </c>
      <c r="BG46" s="244"/>
      <c r="BH46" s="244">
        <v>5</v>
      </c>
      <c r="BI46" s="244"/>
      <c r="BJ46" s="244">
        <v>7</v>
      </c>
      <c r="BK46" s="244"/>
      <c r="BL46" s="244">
        <v>5</v>
      </c>
      <c r="BM46" s="244"/>
      <c r="BN46" s="244">
        <v>6</v>
      </c>
      <c r="BO46" s="244"/>
      <c r="BP46" s="244">
        <f t="shared" si="23"/>
        <v>129</v>
      </c>
      <c r="BQ46" s="245">
        <f t="shared" si="24"/>
        <v>5.863636363636363</v>
      </c>
      <c r="BR46" s="245">
        <f t="shared" si="25"/>
        <v>6.12</v>
      </c>
      <c r="BS46" s="2" t="s">
        <v>1299</v>
      </c>
      <c r="BT46" s="3" t="s">
        <v>1298</v>
      </c>
      <c r="BU46" s="244">
        <v>8</v>
      </c>
      <c r="BV46" s="3"/>
      <c r="BW46" s="244">
        <v>7</v>
      </c>
      <c r="BX46" s="244"/>
      <c r="BY46" s="244">
        <v>7</v>
      </c>
      <c r="BZ46" s="244"/>
      <c r="CA46" s="244">
        <v>7</v>
      </c>
      <c r="CB46" s="244"/>
      <c r="CC46" s="244">
        <v>8</v>
      </c>
      <c r="CD46" s="244"/>
      <c r="CE46" s="244">
        <f t="shared" si="26"/>
        <v>157</v>
      </c>
      <c r="CF46" s="401">
        <f t="shared" si="27"/>
        <v>7.476190476190476</v>
      </c>
      <c r="CG46" s="244">
        <v>5</v>
      </c>
      <c r="CH46" s="244"/>
      <c r="CI46" s="244">
        <v>7</v>
      </c>
      <c r="CJ46" s="244"/>
      <c r="CK46" s="244">
        <v>5</v>
      </c>
      <c r="CL46" s="244"/>
      <c r="CM46" s="244">
        <v>7</v>
      </c>
      <c r="CN46" s="244"/>
      <c r="CO46" s="244">
        <v>8</v>
      </c>
      <c r="CP46" s="244"/>
      <c r="CQ46" s="244">
        <v>6</v>
      </c>
      <c r="CR46" s="244"/>
      <c r="CS46" s="244">
        <v>8</v>
      </c>
      <c r="CT46" s="244"/>
      <c r="CU46" s="244"/>
      <c r="CV46" s="244"/>
      <c r="CW46" s="244">
        <f t="shared" si="12"/>
        <v>158</v>
      </c>
      <c r="CX46" s="245">
        <f t="shared" si="13"/>
        <v>6.32</v>
      </c>
      <c r="CY46" s="442">
        <f t="shared" si="14"/>
        <v>6.8478260869565215</v>
      </c>
      <c r="CZ46" s="245">
        <f t="shared" si="15"/>
        <v>6.2312925170068025</v>
      </c>
      <c r="DA46" s="244"/>
      <c r="DB46" s="244"/>
      <c r="DC46" s="244"/>
      <c r="DD46" s="244"/>
      <c r="DE46" s="244"/>
      <c r="DF46" s="244"/>
      <c r="DG46" s="244"/>
      <c r="DH46" s="244"/>
      <c r="DI46" s="244"/>
      <c r="DJ46" s="244"/>
      <c r="DK46" s="244"/>
      <c r="DL46" s="244"/>
      <c r="DM46" s="244"/>
      <c r="DN46" s="244"/>
    </row>
    <row r="47" spans="1:118" ht="15.75">
      <c r="A47" s="2">
        <v>42</v>
      </c>
      <c r="B47" s="19" t="s">
        <v>979</v>
      </c>
      <c r="C47" s="39" t="s">
        <v>628</v>
      </c>
      <c r="D47" s="29">
        <v>33847</v>
      </c>
      <c r="E47" s="2" t="s">
        <v>529</v>
      </c>
      <c r="F47" s="19" t="s">
        <v>85</v>
      </c>
      <c r="G47" s="14" t="s">
        <v>67</v>
      </c>
      <c r="H47" s="14"/>
      <c r="I47" s="180">
        <v>6</v>
      </c>
      <c r="J47" s="179" t="s">
        <v>1289</v>
      </c>
      <c r="K47" s="179">
        <v>6</v>
      </c>
      <c r="L47" s="179"/>
      <c r="M47" s="179">
        <v>5</v>
      </c>
      <c r="N47" s="179"/>
      <c r="O47" s="179">
        <v>7</v>
      </c>
      <c r="P47" s="179"/>
      <c r="Q47" s="179">
        <v>5</v>
      </c>
      <c r="R47" s="179"/>
      <c r="S47" s="244">
        <f t="shared" si="16"/>
        <v>152</v>
      </c>
      <c r="T47" s="245">
        <f t="shared" si="17"/>
        <v>5.846153846153846</v>
      </c>
      <c r="U47" s="247">
        <v>6</v>
      </c>
      <c r="V47" s="247"/>
      <c r="W47" s="247">
        <v>5</v>
      </c>
      <c r="X47" s="247"/>
      <c r="Y47" s="247">
        <v>5</v>
      </c>
      <c r="Z47" s="247"/>
      <c r="AA47" s="247">
        <v>6</v>
      </c>
      <c r="AB47" s="247"/>
      <c r="AC47" s="247">
        <v>6</v>
      </c>
      <c r="AD47" s="247"/>
      <c r="AE47" s="247">
        <v>5</v>
      </c>
      <c r="AF47" s="247"/>
      <c r="AG47" s="247">
        <v>5</v>
      </c>
      <c r="AH47" s="247"/>
      <c r="AI47" s="244">
        <f t="shared" si="18"/>
        <v>134</v>
      </c>
      <c r="AJ47" s="245">
        <f t="shared" si="19"/>
        <v>5.36</v>
      </c>
      <c r="AK47" s="171">
        <f t="shared" si="20"/>
        <v>5.607843137254902</v>
      </c>
      <c r="AL47" s="192" t="s">
        <v>1297</v>
      </c>
      <c r="AM47" s="192" t="s">
        <v>1298</v>
      </c>
      <c r="AN47" s="212">
        <v>7</v>
      </c>
      <c r="AO47" s="212"/>
      <c r="AP47" s="212">
        <v>5</v>
      </c>
      <c r="AQ47" s="216"/>
      <c r="AR47" s="218">
        <v>6</v>
      </c>
      <c r="AS47" s="246"/>
      <c r="AT47" s="246">
        <v>6</v>
      </c>
      <c r="AU47" s="246"/>
      <c r="AV47" s="246">
        <v>6</v>
      </c>
      <c r="AW47" s="246"/>
      <c r="AX47" s="246">
        <v>6</v>
      </c>
      <c r="AY47" s="246"/>
      <c r="AZ47" s="246">
        <v>5</v>
      </c>
      <c r="BB47" s="246">
        <v>5</v>
      </c>
      <c r="BC47" s="246"/>
      <c r="BD47" s="244">
        <f t="shared" si="21"/>
        <v>163</v>
      </c>
      <c r="BE47" s="245">
        <f t="shared" si="22"/>
        <v>5.821428571428571</v>
      </c>
      <c r="BF47" s="244">
        <v>7</v>
      </c>
      <c r="BG47" s="244"/>
      <c r="BH47" s="244">
        <v>5</v>
      </c>
      <c r="BI47" s="244">
        <v>4</v>
      </c>
      <c r="BJ47" s="244">
        <v>5</v>
      </c>
      <c r="BK47" s="244"/>
      <c r="BL47" s="244">
        <v>7</v>
      </c>
      <c r="BM47" s="244"/>
      <c r="BN47" s="244">
        <v>5</v>
      </c>
      <c r="BO47" s="244"/>
      <c r="BP47" s="244">
        <f t="shared" si="23"/>
        <v>128</v>
      </c>
      <c r="BQ47" s="245">
        <f t="shared" si="24"/>
        <v>5.818181818181818</v>
      </c>
      <c r="BR47" s="245">
        <f t="shared" si="25"/>
        <v>5.82</v>
      </c>
      <c r="BS47" s="2" t="s">
        <v>1297</v>
      </c>
      <c r="BT47" s="3" t="s">
        <v>1298</v>
      </c>
      <c r="BU47" s="244">
        <v>7</v>
      </c>
      <c r="BV47" s="3"/>
      <c r="BW47" s="244">
        <v>6</v>
      </c>
      <c r="BX47" s="244"/>
      <c r="BY47" s="244">
        <v>5</v>
      </c>
      <c r="BZ47" s="244"/>
      <c r="CA47" s="244">
        <v>5</v>
      </c>
      <c r="CB47" s="244"/>
      <c r="CC47" s="244">
        <v>5</v>
      </c>
      <c r="CD47" s="244"/>
      <c r="CE47" s="244">
        <f t="shared" si="26"/>
        <v>120</v>
      </c>
      <c r="CF47" s="401">
        <f t="shared" si="27"/>
        <v>5.714285714285714</v>
      </c>
      <c r="CG47" s="244">
        <v>5</v>
      </c>
      <c r="CH47" s="244"/>
      <c r="CI47" s="244">
        <v>6</v>
      </c>
      <c r="CJ47" s="244">
        <v>3</v>
      </c>
      <c r="CK47" s="244">
        <v>8</v>
      </c>
      <c r="CL47" s="244"/>
      <c r="CM47" s="244">
        <v>6</v>
      </c>
      <c r="CN47" s="244"/>
      <c r="CO47" s="244">
        <v>7</v>
      </c>
      <c r="CP47" s="244"/>
      <c r="CQ47" s="244">
        <v>7</v>
      </c>
      <c r="CR47" s="244"/>
      <c r="CS47" s="244">
        <v>8</v>
      </c>
      <c r="CT47" s="244"/>
      <c r="CU47" s="244"/>
      <c r="CV47" s="244"/>
      <c r="CW47" s="244">
        <f t="shared" si="12"/>
        <v>164</v>
      </c>
      <c r="CX47" s="245">
        <f t="shared" si="13"/>
        <v>6.56</v>
      </c>
      <c r="CY47" s="442">
        <f t="shared" si="14"/>
        <v>6.173913043478261</v>
      </c>
      <c r="CZ47" s="245">
        <f t="shared" si="15"/>
        <v>5.857142857142857</v>
      </c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</row>
    <row r="48" spans="1:118" ht="15.75">
      <c r="A48" s="2">
        <v>43</v>
      </c>
      <c r="B48" s="19" t="s">
        <v>980</v>
      </c>
      <c r="C48" s="39" t="s">
        <v>739</v>
      </c>
      <c r="D48" s="29">
        <v>33778</v>
      </c>
      <c r="E48" s="2" t="s">
        <v>529</v>
      </c>
      <c r="F48" s="19" t="s">
        <v>72</v>
      </c>
      <c r="G48" s="14" t="s">
        <v>67</v>
      </c>
      <c r="H48" s="14"/>
      <c r="I48" s="180">
        <v>5</v>
      </c>
      <c r="J48" s="179" t="s">
        <v>1292</v>
      </c>
      <c r="K48" s="179">
        <v>5</v>
      </c>
      <c r="L48" s="179"/>
      <c r="M48" s="179">
        <v>6</v>
      </c>
      <c r="N48" s="179"/>
      <c r="O48" s="179">
        <v>6</v>
      </c>
      <c r="P48" s="179"/>
      <c r="Q48" s="179">
        <v>7</v>
      </c>
      <c r="R48" s="179"/>
      <c r="S48" s="244">
        <f t="shared" si="16"/>
        <v>149</v>
      </c>
      <c r="T48" s="245">
        <f t="shared" si="17"/>
        <v>5.730769230769231</v>
      </c>
      <c r="U48" s="247">
        <v>6</v>
      </c>
      <c r="V48" s="247"/>
      <c r="W48" s="247">
        <v>5</v>
      </c>
      <c r="X48" s="247"/>
      <c r="Y48" s="247">
        <v>5</v>
      </c>
      <c r="Z48" s="247"/>
      <c r="AA48" s="247">
        <v>6</v>
      </c>
      <c r="AB48" s="247"/>
      <c r="AC48" s="247">
        <v>7</v>
      </c>
      <c r="AD48" s="247"/>
      <c r="AE48" s="247">
        <v>5</v>
      </c>
      <c r="AF48" s="247"/>
      <c r="AG48" s="247">
        <v>5</v>
      </c>
      <c r="AH48" s="247"/>
      <c r="AI48" s="244">
        <f t="shared" si="18"/>
        <v>137</v>
      </c>
      <c r="AJ48" s="245">
        <f t="shared" si="19"/>
        <v>5.48</v>
      </c>
      <c r="AK48" s="171">
        <f t="shared" si="20"/>
        <v>5.607843137254902</v>
      </c>
      <c r="AL48" s="192" t="s">
        <v>1297</v>
      </c>
      <c r="AM48" s="192" t="s">
        <v>1298</v>
      </c>
      <c r="AN48" s="212">
        <v>7</v>
      </c>
      <c r="AO48" s="212"/>
      <c r="AP48" s="212">
        <v>6</v>
      </c>
      <c r="AQ48" s="216"/>
      <c r="AR48" s="218">
        <v>5</v>
      </c>
      <c r="AS48" s="246">
        <v>4</v>
      </c>
      <c r="AT48" s="246">
        <v>7</v>
      </c>
      <c r="AU48" s="246"/>
      <c r="AV48" s="246">
        <v>6</v>
      </c>
      <c r="AW48" s="246"/>
      <c r="AX48" s="246">
        <v>6</v>
      </c>
      <c r="AY48" s="246"/>
      <c r="AZ48" s="246">
        <v>6</v>
      </c>
      <c r="BB48" s="246">
        <v>6</v>
      </c>
      <c r="BC48" s="246"/>
      <c r="BD48" s="244">
        <f t="shared" si="21"/>
        <v>174</v>
      </c>
      <c r="BE48" s="245">
        <f t="shared" si="22"/>
        <v>6.214285714285714</v>
      </c>
      <c r="BF48" s="244">
        <v>6</v>
      </c>
      <c r="BG48" s="244"/>
      <c r="BH48" s="244">
        <v>7</v>
      </c>
      <c r="BI48" s="244" t="s">
        <v>1292</v>
      </c>
      <c r="BJ48" s="244">
        <v>5</v>
      </c>
      <c r="BK48" s="244"/>
      <c r="BL48" s="244">
        <v>6</v>
      </c>
      <c r="BM48" s="244"/>
      <c r="BN48" s="244">
        <v>6</v>
      </c>
      <c r="BO48" s="244">
        <v>4</v>
      </c>
      <c r="BP48" s="244">
        <f t="shared" si="23"/>
        <v>132</v>
      </c>
      <c r="BQ48" s="245">
        <f t="shared" si="24"/>
        <v>6</v>
      </c>
      <c r="BR48" s="245">
        <f t="shared" si="25"/>
        <v>6.12</v>
      </c>
      <c r="BS48" s="2" t="s">
        <v>1297</v>
      </c>
      <c r="BT48" s="3" t="s">
        <v>1298</v>
      </c>
      <c r="BU48" s="244">
        <v>8</v>
      </c>
      <c r="BV48" s="3"/>
      <c r="BW48" s="244">
        <v>7</v>
      </c>
      <c r="BX48" s="244"/>
      <c r="BY48" s="244">
        <v>5</v>
      </c>
      <c r="BZ48" s="244"/>
      <c r="CA48" s="244">
        <v>6</v>
      </c>
      <c r="CB48" s="244">
        <v>4</v>
      </c>
      <c r="CC48" s="244">
        <v>5</v>
      </c>
      <c r="CD48" s="244"/>
      <c r="CE48" s="244">
        <f t="shared" si="26"/>
        <v>132</v>
      </c>
      <c r="CF48" s="401">
        <f t="shared" si="27"/>
        <v>6.285714285714286</v>
      </c>
      <c r="CG48" s="244">
        <v>7</v>
      </c>
      <c r="CH48" s="244"/>
      <c r="CI48" s="244">
        <v>7</v>
      </c>
      <c r="CJ48" s="244"/>
      <c r="CK48" s="244">
        <v>7</v>
      </c>
      <c r="CL48" s="244"/>
      <c r="CM48" s="244">
        <v>8</v>
      </c>
      <c r="CN48" s="244"/>
      <c r="CO48" s="244">
        <v>7</v>
      </c>
      <c r="CP48" s="244"/>
      <c r="CQ48" s="244">
        <v>7</v>
      </c>
      <c r="CR48" s="244"/>
      <c r="CS48" s="244">
        <v>8</v>
      </c>
      <c r="CT48" s="244"/>
      <c r="CU48" s="244"/>
      <c r="CV48" s="244"/>
      <c r="CW48" s="244">
        <f t="shared" si="12"/>
        <v>181</v>
      </c>
      <c r="CX48" s="245">
        <f t="shared" si="13"/>
        <v>7.24</v>
      </c>
      <c r="CY48" s="442">
        <f t="shared" si="14"/>
        <v>6.804347826086956</v>
      </c>
      <c r="CZ48" s="245">
        <f t="shared" si="15"/>
        <v>6.156462585034014</v>
      </c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</row>
    <row r="49" spans="1:118" ht="15.75">
      <c r="A49" s="2">
        <v>44</v>
      </c>
      <c r="B49" s="19" t="s">
        <v>726</v>
      </c>
      <c r="C49" s="39" t="s">
        <v>739</v>
      </c>
      <c r="D49" s="29">
        <v>33719</v>
      </c>
      <c r="E49" s="2" t="s">
        <v>529</v>
      </c>
      <c r="F49" s="19" t="s">
        <v>381</v>
      </c>
      <c r="G49" s="14" t="s">
        <v>369</v>
      </c>
      <c r="H49" s="14"/>
      <c r="I49" s="179">
        <v>5</v>
      </c>
      <c r="J49" s="179">
        <v>4</v>
      </c>
      <c r="K49" s="179">
        <v>5</v>
      </c>
      <c r="L49" s="179"/>
      <c r="M49" s="179">
        <v>5</v>
      </c>
      <c r="N49" s="179"/>
      <c r="O49" s="179">
        <v>5</v>
      </c>
      <c r="P49" s="179"/>
      <c r="Q49" s="179">
        <v>5</v>
      </c>
      <c r="R49" s="179"/>
      <c r="S49" s="244">
        <f t="shared" si="16"/>
        <v>130</v>
      </c>
      <c r="T49" s="245">
        <f t="shared" si="17"/>
        <v>5</v>
      </c>
      <c r="U49" s="247">
        <v>5</v>
      </c>
      <c r="V49" s="247"/>
      <c r="W49" s="247">
        <v>6</v>
      </c>
      <c r="X49" s="247"/>
      <c r="Y49" s="247">
        <v>5</v>
      </c>
      <c r="Z49" s="247"/>
      <c r="AA49" s="247">
        <v>6</v>
      </c>
      <c r="AB49" s="247"/>
      <c r="AC49" s="247">
        <v>5</v>
      </c>
      <c r="AD49" s="247"/>
      <c r="AE49" s="247">
        <v>6</v>
      </c>
      <c r="AF49" s="247"/>
      <c r="AG49" s="247">
        <v>6</v>
      </c>
      <c r="AH49" s="247"/>
      <c r="AI49" s="244">
        <f t="shared" si="18"/>
        <v>139</v>
      </c>
      <c r="AJ49" s="245">
        <f t="shared" si="19"/>
        <v>5.56</v>
      </c>
      <c r="AK49" s="171">
        <f t="shared" si="20"/>
        <v>5.2745098039215685</v>
      </c>
      <c r="AL49" s="192" t="s">
        <v>1297</v>
      </c>
      <c r="AM49" s="192" t="s">
        <v>1298</v>
      </c>
      <c r="AN49" s="212">
        <v>6</v>
      </c>
      <c r="AO49" s="212"/>
      <c r="AP49" s="212">
        <v>7</v>
      </c>
      <c r="AQ49" s="216"/>
      <c r="AR49" s="218">
        <v>5</v>
      </c>
      <c r="AS49" s="246"/>
      <c r="AT49" s="246">
        <v>6</v>
      </c>
      <c r="AU49" s="246"/>
      <c r="AV49" s="246">
        <v>6</v>
      </c>
      <c r="AW49" s="246"/>
      <c r="AX49" s="246">
        <v>7</v>
      </c>
      <c r="AY49" s="246"/>
      <c r="AZ49" s="246">
        <v>6</v>
      </c>
      <c r="BA49" s="244"/>
      <c r="BB49" s="246">
        <v>7</v>
      </c>
      <c r="BC49" s="246"/>
      <c r="BD49" s="244">
        <f t="shared" si="21"/>
        <v>175</v>
      </c>
      <c r="BE49" s="245">
        <f t="shared" si="22"/>
        <v>6.25</v>
      </c>
      <c r="BF49" s="244">
        <v>5</v>
      </c>
      <c r="BG49" s="244"/>
      <c r="BH49" s="244">
        <v>5</v>
      </c>
      <c r="BI49" s="244"/>
      <c r="BJ49" s="244">
        <v>8</v>
      </c>
      <c r="BK49" s="244"/>
      <c r="BL49" s="244">
        <v>6</v>
      </c>
      <c r="BM49" s="244"/>
      <c r="BN49" s="244">
        <v>6</v>
      </c>
      <c r="BO49" s="244"/>
      <c r="BP49" s="244">
        <f t="shared" si="23"/>
        <v>133</v>
      </c>
      <c r="BQ49" s="245">
        <f t="shared" si="24"/>
        <v>6.045454545454546</v>
      </c>
      <c r="BR49" s="245">
        <f t="shared" si="25"/>
        <v>6.16</v>
      </c>
      <c r="BS49" s="2" t="s">
        <v>1299</v>
      </c>
      <c r="BT49" s="3" t="s">
        <v>1298</v>
      </c>
      <c r="BU49" s="244">
        <v>8</v>
      </c>
      <c r="BV49" s="3"/>
      <c r="BW49" s="244">
        <v>7</v>
      </c>
      <c r="BX49" s="244"/>
      <c r="BY49" s="244">
        <v>7</v>
      </c>
      <c r="BZ49" s="244"/>
      <c r="CA49" s="244">
        <v>5</v>
      </c>
      <c r="CB49" s="244"/>
      <c r="CC49" s="244">
        <v>7</v>
      </c>
      <c r="CD49" s="244"/>
      <c r="CE49" s="244">
        <f t="shared" si="26"/>
        <v>147</v>
      </c>
      <c r="CF49" s="401">
        <f t="shared" si="27"/>
        <v>7</v>
      </c>
      <c r="CG49" s="244">
        <v>7</v>
      </c>
      <c r="CH49" s="244"/>
      <c r="CI49" s="244">
        <v>9</v>
      </c>
      <c r="CJ49" s="244"/>
      <c r="CK49" s="244">
        <v>8</v>
      </c>
      <c r="CL49" s="244"/>
      <c r="CM49" s="244">
        <v>7</v>
      </c>
      <c r="CN49" s="244"/>
      <c r="CO49" s="244">
        <v>7</v>
      </c>
      <c r="CP49" s="244"/>
      <c r="CQ49" s="244">
        <v>8</v>
      </c>
      <c r="CR49" s="244"/>
      <c r="CS49" s="244">
        <v>8</v>
      </c>
      <c r="CT49" s="244"/>
      <c r="CU49" s="244"/>
      <c r="CV49" s="244"/>
      <c r="CW49" s="244">
        <f t="shared" si="12"/>
        <v>191</v>
      </c>
      <c r="CX49" s="245">
        <f t="shared" si="13"/>
        <v>7.64</v>
      </c>
      <c r="CY49" s="442">
        <f t="shared" si="14"/>
        <v>7.3478260869565215</v>
      </c>
      <c r="CZ49" s="245">
        <f t="shared" si="15"/>
        <v>6.224489795918367</v>
      </c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</row>
    <row r="50" spans="1:118" ht="15.75">
      <c r="A50" s="2">
        <v>45</v>
      </c>
      <c r="B50" s="19" t="s">
        <v>966</v>
      </c>
      <c r="C50" s="39" t="s">
        <v>932</v>
      </c>
      <c r="D50" s="29">
        <v>33953</v>
      </c>
      <c r="E50" s="2" t="s">
        <v>529</v>
      </c>
      <c r="F50" s="19" t="s">
        <v>981</v>
      </c>
      <c r="G50" s="14" t="s">
        <v>68</v>
      </c>
      <c r="H50" s="14"/>
      <c r="I50" s="179">
        <v>5</v>
      </c>
      <c r="J50" s="179"/>
      <c r="K50" s="179">
        <v>6</v>
      </c>
      <c r="L50" s="179"/>
      <c r="M50" s="179">
        <v>5</v>
      </c>
      <c r="N50" s="179"/>
      <c r="O50" s="179">
        <v>7</v>
      </c>
      <c r="P50" s="179"/>
      <c r="Q50" s="179">
        <v>6</v>
      </c>
      <c r="R50" s="179"/>
      <c r="S50" s="244">
        <f t="shared" si="16"/>
        <v>152</v>
      </c>
      <c r="T50" s="245">
        <f t="shared" si="17"/>
        <v>5.846153846153846</v>
      </c>
      <c r="U50" s="247">
        <v>7</v>
      </c>
      <c r="V50" s="247"/>
      <c r="W50" s="247">
        <v>8</v>
      </c>
      <c r="X50" s="247"/>
      <c r="Y50" s="247">
        <v>6</v>
      </c>
      <c r="Z50" s="247"/>
      <c r="AA50" s="247">
        <v>6</v>
      </c>
      <c r="AB50" s="247"/>
      <c r="AC50" s="247">
        <v>6</v>
      </c>
      <c r="AD50" s="247">
        <v>4</v>
      </c>
      <c r="AE50" s="247">
        <v>5</v>
      </c>
      <c r="AF50" s="247"/>
      <c r="AG50" s="247">
        <v>6</v>
      </c>
      <c r="AH50" s="247"/>
      <c r="AI50" s="244">
        <f t="shared" si="18"/>
        <v>157</v>
      </c>
      <c r="AJ50" s="245">
        <f t="shared" si="19"/>
        <v>6.28</v>
      </c>
      <c r="AK50" s="171">
        <f t="shared" si="20"/>
        <v>6.0588235294117645</v>
      </c>
      <c r="AL50" s="192" t="s">
        <v>1299</v>
      </c>
      <c r="AM50" s="192" t="s">
        <v>1298</v>
      </c>
      <c r="AN50" s="212">
        <v>6</v>
      </c>
      <c r="AO50" s="212"/>
      <c r="AP50" s="212">
        <v>7</v>
      </c>
      <c r="AQ50" s="249"/>
      <c r="AR50" s="254">
        <v>7</v>
      </c>
      <c r="AS50" s="246"/>
      <c r="AT50" s="246">
        <v>6</v>
      </c>
      <c r="AU50" s="246"/>
      <c r="AV50" s="246">
        <v>7</v>
      </c>
      <c r="AW50" s="246"/>
      <c r="AX50" s="246">
        <v>5</v>
      </c>
      <c r="AY50" s="246"/>
      <c r="AZ50" s="246">
        <v>6</v>
      </c>
      <c r="BA50" s="244"/>
      <c r="BB50" s="246">
        <v>6</v>
      </c>
      <c r="BC50" s="246"/>
      <c r="BD50" s="244">
        <f t="shared" si="21"/>
        <v>174</v>
      </c>
      <c r="BE50" s="245">
        <f t="shared" si="22"/>
        <v>6.214285714285714</v>
      </c>
      <c r="BF50" s="244">
        <v>8</v>
      </c>
      <c r="BG50" s="244"/>
      <c r="BH50" s="244">
        <v>6</v>
      </c>
      <c r="BI50" s="244">
        <v>4</v>
      </c>
      <c r="BJ50" s="244">
        <v>6</v>
      </c>
      <c r="BK50" s="244"/>
      <c r="BL50" s="244">
        <v>7</v>
      </c>
      <c r="BM50" s="244"/>
      <c r="BN50" s="244">
        <v>6</v>
      </c>
      <c r="BO50" s="244"/>
      <c r="BP50" s="244">
        <f t="shared" si="23"/>
        <v>144</v>
      </c>
      <c r="BQ50" s="245">
        <f t="shared" si="24"/>
        <v>6.545454545454546</v>
      </c>
      <c r="BR50" s="245">
        <f t="shared" si="25"/>
        <v>6.36</v>
      </c>
      <c r="BS50" s="2" t="s">
        <v>1299</v>
      </c>
      <c r="BT50" s="3" t="s">
        <v>1298</v>
      </c>
      <c r="BU50" s="244">
        <v>7</v>
      </c>
      <c r="BV50" s="3"/>
      <c r="BW50" s="244">
        <v>7</v>
      </c>
      <c r="BX50" s="244"/>
      <c r="BY50" s="244">
        <v>6</v>
      </c>
      <c r="BZ50" s="244"/>
      <c r="CA50" s="244">
        <v>7</v>
      </c>
      <c r="CB50" s="244"/>
      <c r="CC50" s="244">
        <v>9</v>
      </c>
      <c r="CD50" s="244"/>
      <c r="CE50" s="244">
        <f t="shared" si="26"/>
        <v>150</v>
      </c>
      <c r="CF50" s="401">
        <f t="shared" si="27"/>
        <v>7.142857142857143</v>
      </c>
      <c r="CG50" s="244">
        <v>8</v>
      </c>
      <c r="CH50" s="244"/>
      <c r="CI50" s="244">
        <v>8</v>
      </c>
      <c r="CJ50" s="244"/>
      <c r="CK50" s="244">
        <v>6</v>
      </c>
      <c r="CL50" s="244"/>
      <c r="CM50" s="244">
        <v>7</v>
      </c>
      <c r="CN50" s="244"/>
      <c r="CO50" s="244">
        <v>8</v>
      </c>
      <c r="CP50" s="244"/>
      <c r="CQ50" s="244">
        <v>7</v>
      </c>
      <c r="CR50" s="244"/>
      <c r="CS50" s="244">
        <v>8</v>
      </c>
      <c r="CT50" s="244"/>
      <c r="CU50" s="244"/>
      <c r="CV50" s="244"/>
      <c r="CW50" s="244">
        <f t="shared" si="12"/>
        <v>182</v>
      </c>
      <c r="CX50" s="245">
        <f t="shared" si="13"/>
        <v>7.28</v>
      </c>
      <c r="CY50" s="442">
        <f t="shared" si="14"/>
        <v>7.217391304347826</v>
      </c>
      <c r="CZ50" s="245">
        <f t="shared" si="15"/>
        <v>6.523809523809524</v>
      </c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</row>
    <row r="51" spans="1:118" ht="15.75">
      <c r="A51" s="2">
        <v>46</v>
      </c>
      <c r="B51" s="19" t="s">
        <v>982</v>
      </c>
      <c r="C51" s="39" t="s">
        <v>676</v>
      </c>
      <c r="D51" s="29">
        <v>32611</v>
      </c>
      <c r="E51" s="2" t="s">
        <v>38</v>
      </c>
      <c r="F51" s="19" t="s">
        <v>85</v>
      </c>
      <c r="G51" s="14" t="s">
        <v>67</v>
      </c>
      <c r="H51" s="14"/>
      <c r="I51" s="180">
        <v>5</v>
      </c>
      <c r="J51" s="179">
        <v>4</v>
      </c>
      <c r="K51" s="179">
        <v>5</v>
      </c>
      <c r="L51" s="179"/>
      <c r="M51" s="179">
        <v>6</v>
      </c>
      <c r="N51" s="179"/>
      <c r="O51" s="179">
        <v>5</v>
      </c>
      <c r="P51" s="179"/>
      <c r="Q51" s="179">
        <v>6</v>
      </c>
      <c r="R51" s="179"/>
      <c r="S51" s="244">
        <f t="shared" si="16"/>
        <v>139</v>
      </c>
      <c r="T51" s="245">
        <f t="shared" si="17"/>
        <v>5.346153846153846</v>
      </c>
      <c r="U51" s="247">
        <v>5</v>
      </c>
      <c r="V51" s="247"/>
      <c r="W51" s="247">
        <v>7</v>
      </c>
      <c r="X51" s="247"/>
      <c r="Y51" s="247">
        <v>5</v>
      </c>
      <c r="Z51" s="247"/>
      <c r="AA51" s="247">
        <v>7</v>
      </c>
      <c r="AB51" s="247"/>
      <c r="AC51" s="247">
        <v>5</v>
      </c>
      <c r="AD51" s="247"/>
      <c r="AE51" s="247">
        <v>5</v>
      </c>
      <c r="AF51" s="247"/>
      <c r="AG51" s="247">
        <v>8</v>
      </c>
      <c r="AH51" s="247"/>
      <c r="AI51" s="244">
        <f t="shared" si="18"/>
        <v>148</v>
      </c>
      <c r="AJ51" s="245">
        <f t="shared" si="19"/>
        <v>5.92</v>
      </c>
      <c r="AK51" s="171">
        <f t="shared" si="20"/>
        <v>5.627450980392157</v>
      </c>
      <c r="AL51" s="192" t="s">
        <v>1297</v>
      </c>
      <c r="AM51" s="192" t="s">
        <v>1298</v>
      </c>
      <c r="AN51" s="212">
        <v>5</v>
      </c>
      <c r="AO51" s="212"/>
      <c r="AP51" s="212">
        <v>6</v>
      </c>
      <c r="AQ51" s="216"/>
      <c r="AR51" s="218">
        <v>6</v>
      </c>
      <c r="AS51" s="246"/>
      <c r="AT51" s="246">
        <v>6</v>
      </c>
      <c r="AU51" s="246"/>
      <c r="AV51" s="246">
        <v>6</v>
      </c>
      <c r="AW51" s="246"/>
      <c r="AX51" s="246">
        <v>6</v>
      </c>
      <c r="AY51" s="246"/>
      <c r="AZ51" s="246">
        <v>7</v>
      </c>
      <c r="BA51" s="246"/>
      <c r="BB51" s="246">
        <v>7</v>
      </c>
      <c r="BC51" s="246"/>
      <c r="BD51" s="244">
        <f t="shared" si="21"/>
        <v>170</v>
      </c>
      <c r="BE51" s="245">
        <f t="shared" si="22"/>
        <v>6.071428571428571</v>
      </c>
      <c r="BF51" s="244">
        <v>5</v>
      </c>
      <c r="BG51" s="244"/>
      <c r="BH51" s="244">
        <v>5</v>
      </c>
      <c r="BI51" s="244">
        <v>4</v>
      </c>
      <c r="BJ51" s="244">
        <v>6</v>
      </c>
      <c r="BK51" s="244"/>
      <c r="BL51" s="244">
        <v>5</v>
      </c>
      <c r="BM51" s="244"/>
      <c r="BN51" s="244">
        <v>6</v>
      </c>
      <c r="BO51" s="244"/>
      <c r="BP51" s="244">
        <f t="shared" si="23"/>
        <v>119</v>
      </c>
      <c r="BQ51" s="245">
        <f t="shared" si="24"/>
        <v>5.409090909090909</v>
      </c>
      <c r="BR51" s="245">
        <f t="shared" si="25"/>
        <v>5.78</v>
      </c>
      <c r="BS51" s="2" t="s">
        <v>1297</v>
      </c>
      <c r="BT51" s="3" t="s">
        <v>1298</v>
      </c>
      <c r="BU51" s="244">
        <v>8</v>
      </c>
      <c r="BV51" s="3"/>
      <c r="BW51" s="244">
        <v>8</v>
      </c>
      <c r="BX51" s="244"/>
      <c r="BY51" s="244">
        <v>7</v>
      </c>
      <c r="BZ51" s="244"/>
      <c r="CA51" s="244">
        <v>6</v>
      </c>
      <c r="CB51" s="244"/>
      <c r="CC51" s="244">
        <v>7</v>
      </c>
      <c r="CD51" s="244"/>
      <c r="CE51" s="244">
        <f t="shared" si="26"/>
        <v>153</v>
      </c>
      <c r="CF51" s="401">
        <f t="shared" si="27"/>
        <v>7.285714285714286</v>
      </c>
      <c r="CG51" s="244">
        <v>6</v>
      </c>
      <c r="CH51" s="244"/>
      <c r="CI51" s="244">
        <v>6</v>
      </c>
      <c r="CJ51" s="244"/>
      <c r="CK51" s="244">
        <v>5</v>
      </c>
      <c r="CL51" s="244"/>
      <c r="CM51" s="244">
        <v>5</v>
      </c>
      <c r="CN51" s="244"/>
      <c r="CO51" s="244">
        <v>7</v>
      </c>
      <c r="CP51" s="244"/>
      <c r="CQ51" s="244">
        <v>8</v>
      </c>
      <c r="CR51" s="244"/>
      <c r="CS51" s="244">
        <v>8</v>
      </c>
      <c r="CT51" s="244"/>
      <c r="CU51" s="244"/>
      <c r="CV51" s="244"/>
      <c r="CW51" s="244">
        <f t="shared" si="12"/>
        <v>156</v>
      </c>
      <c r="CX51" s="245">
        <f t="shared" si="13"/>
        <v>6.24</v>
      </c>
      <c r="CY51" s="442">
        <f t="shared" si="14"/>
        <v>6.717391304347826</v>
      </c>
      <c r="CZ51" s="245">
        <f t="shared" si="15"/>
        <v>6.020408163265306</v>
      </c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</row>
    <row r="52" spans="1:118" ht="15.75">
      <c r="A52" s="2">
        <v>47</v>
      </c>
      <c r="B52" s="19" t="s">
        <v>983</v>
      </c>
      <c r="C52" s="39" t="s">
        <v>897</v>
      </c>
      <c r="D52" s="29">
        <v>33787</v>
      </c>
      <c r="E52" s="2" t="s">
        <v>529</v>
      </c>
      <c r="F52" s="19" t="s">
        <v>984</v>
      </c>
      <c r="G52" s="14" t="s">
        <v>305</v>
      </c>
      <c r="H52" s="14"/>
      <c r="I52" s="180">
        <v>7</v>
      </c>
      <c r="J52" s="179"/>
      <c r="K52" s="179">
        <v>5</v>
      </c>
      <c r="L52" s="179"/>
      <c r="M52" s="179">
        <v>6</v>
      </c>
      <c r="N52" s="179"/>
      <c r="O52" s="179">
        <v>5</v>
      </c>
      <c r="P52" s="179"/>
      <c r="Q52" s="179">
        <v>6</v>
      </c>
      <c r="R52" s="179"/>
      <c r="S52" s="244">
        <f t="shared" si="16"/>
        <v>149</v>
      </c>
      <c r="T52" s="245">
        <f t="shared" si="17"/>
        <v>5.730769230769231</v>
      </c>
      <c r="U52" s="247">
        <v>7</v>
      </c>
      <c r="V52" s="247" t="s">
        <v>1289</v>
      </c>
      <c r="W52" s="247">
        <v>5</v>
      </c>
      <c r="X52" s="247"/>
      <c r="Y52" s="247">
        <v>6</v>
      </c>
      <c r="Z52" s="247"/>
      <c r="AA52" s="247">
        <v>6</v>
      </c>
      <c r="AB52" s="247"/>
      <c r="AC52" s="247">
        <v>5</v>
      </c>
      <c r="AD52" s="247"/>
      <c r="AE52" s="247">
        <v>6</v>
      </c>
      <c r="AF52" s="247"/>
      <c r="AG52" s="247">
        <v>6</v>
      </c>
      <c r="AH52" s="247"/>
      <c r="AI52" s="244">
        <f t="shared" si="18"/>
        <v>146</v>
      </c>
      <c r="AJ52" s="245">
        <f t="shared" si="19"/>
        <v>5.84</v>
      </c>
      <c r="AK52" s="171">
        <f t="shared" si="20"/>
        <v>5.784313725490196</v>
      </c>
      <c r="AL52" s="192" t="s">
        <v>1297</v>
      </c>
      <c r="AM52" s="192" t="s">
        <v>1298</v>
      </c>
      <c r="AN52" s="212">
        <v>6</v>
      </c>
      <c r="AO52" s="212"/>
      <c r="AP52" s="212">
        <v>7</v>
      </c>
      <c r="AQ52" s="216"/>
      <c r="AR52" s="218">
        <v>6</v>
      </c>
      <c r="AS52" s="246"/>
      <c r="AT52" s="246">
        <v>5</v>
      </c>
      <c r="AU52" s="246"/>
      <c r="AV52" s="246">
        <v>7</v>
      </c>
      <c r="AW52" s="246"/>
      <c r="AX52" s="246">
        <v>5</v>
      </c>
      <c r="AY52" s="246"/>
      <c r="AZ52" s="246">
        <v>6</v>
      </c>
      <c r="BA52" s="246"/>
      <c r="BB52" s="246">
        <v>7</v>
      </c>
      <c r="BC52" s="246"/>
      <c r="BD52" s="244">
        <f t="shared" si="21"/>
        <v>171</v>
      </c>
      <c r="BE52" s="245">
        <f t="shared" si="22"/>
        <v>6.107142857142857</v>
      </c>
      <c r="BF52" s="244">
        <v>5</v>
      </c>
      <c r="BG52" s="244"/>
      <c r="BH52" s="244">
        <v>6</v>
      </c>
      <c r="BI52" s="244"/>
      <c r="BJ52" s="244">
        <v>5</v>
      </c>
      <c r="BK52" s="244"/>
      <c r="BL52" s="244">
        <v>7</v>
      </c>
      <c r="BM52" s="244"/>
      <c r="BN52" s="244">
        <v>5</v>
      </c>
      <c r="BO52" s="244">
        <v>4</v>
      </c>
      <c r="BP52" s="244">
        <f t="shared" si="23"/>
        <v>126</v>
      </c>
      <c r="BQ52" s="245">
        <f t="shared" si="24"/>
        <v>5.7272727272727275</v>
      </c>
      <c r="BR52" s="245">
        <f t="shared" si="25"/>
        <v>5.94</v>
      </c>
      <c r="BS52" s="2" t="s">
        <v>1297</v>
      </c>
      <c r="BT52" s="3" t="s">
        <v>1298</v>
      </c>
      <c r="BU52" s="244">
        <v>8</v>
      </c>
      <c r="BV52" s="3"/>
      <c r="BW52" s="244">
        <v>7</v>
      </c>
      <c r="BX52" s="244"/>
      <c r="BY52" s="244">
        <v>7</v>
      </c>
      <c r="BZ52" s="244"/>
      <c r="CA52" s="244">
        <v>7</v>
      </c>
      <c r="CB52" s="244"/>
      <c r="CC52" s="244">
        <v>8</v>
      </c>
      <c r="CD52" s="244"/>
      <c r="CE52" s="244">
        <f t="shared" si="26"/>
        <v>157</v>
      </c>
      <c r="CF52" s="401">
        <f t="shared" si="27"/>
        <v>7.476190476190476</v>
      </c>
      <c r="CG52" s="244">
        <v>8</v>
      </c>
      <c r="CH52" s="244"/>
      <c r="CI52" s="244">
        <v>9</v>
      </c>
      <c r="CJ52" s="244"/>
      <c r="CK52" s="244">
        <v>5</v>
      </c>
      <c r="CL52" s="244"/>
      <c r="CM52" s="244">
        <v>7</v>
      </c>
      <c r="CN52" s="244"/>
      <c r="CO52" s="244">
        <v>9</v>
      </c>
      <c r="CP52" s="244"/>
      <c r="CQ52" s="244">
        <v>7</v>
      </c>
      <c r="CR52" s="244"/>
      <c r="CS52" s="244">
        <v>8</v>
      </c>
      <c r="CT52" s="244"/>
      <c r="CU52" s="244"/>
      <c r="CV52" s="244"/>
      <c r="CW52" s="244">
        <f t="shared" si="12"/>
        <v>184</v>
      </c>
      <c r="CX52" s="245">
        <f t="shared" si="13"/>
        <v>7.36</v>
      </c>
      <c r="CY52" s="442">
        <f t="shared" si="14"/>
        <v>7.413043478260869</v>
      </c>
      <c r="CZ52" s="245">
        <f t="shared" si="15"/>
        <v>6.346938775510204</v>
      </c>
      <c r="DA52" s="244"/>
      <c r="DB52" s="244"/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244"/>
      <c r="DN52" s="244"/>
    </row>
    <row r="53" spans="1:118" ht="15.75">
      <c r="A53" s="2">
        <v>48</v>
      </c>
      <c r="B53" s="19" t="s">
        <v>353</v>
      </c>
      <c r="C53" s="39" t="s">
        <v>56</v>
      </c>
      <c r="D53" s="29">
        <v>33894</v>
      </c>
      <c r="E53" s="2" t="s">
        <v>38</v>
      </c>
      <c r="F53" s="19" t="s">
        <v>621</v>
      </c>
      <c r="G53" s="14" t="s">
        <v>67</v>
      </c>
      <c r="H53" s="14"/>
      <c r="I53" s="180">
        <v>5</v>
      </c>
      <c r="J53" s="179" t="s">
        <v>1292</v>
      </c>
      <c r="K53" s="179">
        <v>5</v>
      </c>
      <c r="L53" s="179">
        <v>4</v>
      </c>
      <c r="M53" s="179">
        <v>6</v>
      </c>
      <c r="N53" s="179"/>
      <c r="O53" s="179">
        <v>5</v>
      </c>
      <c r="P53" s="179"/>
      <c r="Q53" s="179">
        <v>5</v>
      </c>
      <c r="R53" s="179"/>
      <c r="S53" s="244">
        <f t="shared" si="16"/>
        <v>134</v>
      </c>
      <c r="T53" s="245">
        <f t="shared" si="17"/>
        <v>5.153846153846154</v>
      </c>
      <c r="U53" s="247">
        <v>5</v>
      </c>
      <c r="V53" s="247"/>
      <c r="W53" s="247">
        <v>7</v>
      </c>
      <c r="X53" s="247"/>
      <c r="Y53" s="247">
        <v>5</v>
      </c>
      <c r="Z53" s="247"/>
      <c r="AA53" s="247">
        <v>6</v>
      </c>
      <c r="AB53" s="247"/>
      <c r="AC53" s="247">
        <v>5</v>
      </c>
      <c r="AD53" s="247"/>
      <c r="AE53" s="247">
        <v>6</v>
      </c>
      <c r="AF53" s="247"/>
      <c r="AG53" s="247">
        <v>5</v>
      </c>
      <c r="AH53" s="247"/>
      <c r="AI53" s="244">
        <f t="shared" si="18"/>
        <v>140</v>
      </c>
      <c r="AJ53" s="245">
        <f t="shared" si="19"/>
        <v>5.6</v>
      </c>
      <c r="AK53" s="171">
        <f t="shared" si="20"/>
        <v>5.372549019607843</v>
      </c>
      <c r="AL53" s="192" t="s">
        <v>1297</v>
      </c>
      <c r="AM53" s="192" t="s">
        <v>1298</v>
      </c>
      <c r="AN53" s="212">
        <v>5</v>
      </c>
      <c r="AO53" s="212"/>
      <c r="AP53" s="212">
        <v>5</v>
      </c>
      <c r="AQ53" s="216"/>
      <c r="AR53" s="218">
        <v>6</v>
      </c>
      <c r="AS53" s="246"/>
      <c r="AT53" s="246">
        <v>6</v>
      </c>
      <c r="AU53" s="246"/>
      <c r="AV53" s="246">
        <v>6</v>
      </c>
      <c r="AW53" s="246"/>
      <c r="AX53" s="246">
        <v>6</v>
      </c>
      <c r="AY53" s="246"/>
      <c r="AZ53" s="246">
        <v>5</v>
      </c>
      <c r="BA53" s="246"/>
      <c r="BB53" s="246">
        <v>5</v>
      </c>
      <c r="BC53" s="246"/>
      <c r="BD53" s="244">
        <f t="shared" si="21"/>
        <v>153</v>
      </c>
      <c r="BE53" s="245">
        <f t="shared" si="22"/>
        <v>5.464285714285714</v>
      </c>
      <c r="BF53" s="244">
        <v>6</v>
      </c>
      <c r="BG53" s="244"/>
      <c r="BH53" s="244">
        <v>7</v>
      </c>
      <c r="BI53" s="244"/>
      <c r="BJ53" s="244">
        <v>5</v>
      </c>
      <c r="BK53" s="244"/>
      <c r="BL53" s="244">
        <v>7</v>
      </c>
      <c r="BM53" s="244"/>
      <c r="BN53" s="244">
        <v>5</v>
      </c>
      <c r="BO53" s="244"/>
      <c r="BP53" s="244">
        <f t="shared" si="23"/>
        <v>133</v>
      </c>
      <c r="BQ53" s="245">
        <f t="shared" si="24"/>
        <v>6.045454545454546</v>
      </c>
      <c r="BR53" s="245">
        <f t="shared" si="25"/>
        <v>5.72</v>
      </c>
      <c r="BS53" s="2" t="s">
        <v>1297</v>
      </c>
      <c r="BT53" s="3" t="s">
        <v>1298</v>
      </c>
      <c r="BU53" s="244">
        <v>7</v>
      </c>
      <c r="BV53" s="3"/>
      <c r="BW53" s="244">
        <v>8</v>
      </c>
      <c r="BX53" s="244"/>
      <c r="BY53" s="244">
        <v>8</v>
      </c>
      <c r="BZ53" s="244"/>
      <c r="CA53" s="244">
        <v>8</v>
      </c>
      <c r="CB53" s="244"/>
      <c r="CC53" s="244">
        <v>9</v>
      </c>
      <c r="CD53" s="244"/>
      <c r="CE53" s="244">
        <f t="shared" si="26"/>
        <v>166</v>
      </c>
      <c r="CF53" s="401">
        <f t="shared" si="27"/>
        <v>7.904761904761905</v>
      </c>
      <c r="CG53" s="244">
        <v>8</v>
      </c>
      <c r="CH53" s="244"/>
      <c r="CI53" s="244">
        <v>10</v>
      </c>
      <c r="CJ53" s="244"/>
      <c r="CK53" s="244">
        <v>6</v>
      </c>
      <c r="CL53" s="244"/>
      <c r="CM53" s="244">
        <v>7</v>
      </c>
      <c r="CN53" s="244"/>
      <c r="CO53" s="244">
        <v>9</v>
      </c>
      <c r="CP53" s="244"/>
      <c r="CQ53" s="244">
        <v>8</v>
      </c>
      <c r="CR53" s="244"/>
      <c r="CS53" s="244">
        <v>8</v>
      </c>
      <c r="CT53" s="244"/>
      <c r="CU53" s="244"/>
      <c r="CV53" s="244"/>
      <c r="CW53" s="244">
        <f t="shared" si="12"/>
        <v>196</v>
      </c>
      <c r="CX53" s="245">
        <f t="shared" si="13"/>
        <v>7.84</v>
      </c>
      <c r="CY53" s="442">
        <f t="shared" si="14"/>
        <v>7.869565217391305</v>
      </c>
      <c r="CZ53" s="245">
        <f t="shared" si="15"/>
        <v>6.272108843537415</v>
      </c>
      <c r="DA53" s="244"/>
      <c r="DB53" s="244"/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244"/>
      <c r="DN53" s="244"/>
    </row>
    <row r="54" spans="1:118" ht="15.75">
      <c r="A54" s="2">
        <v>49</v>
      </c>
      <c r="B54" s="19" t="s">
        <v>550</v>
      </c>
      <c r="C54" s="39" t="s">
        <v>643</v>
      </c>
      <c r="D54" s="29">
        <v>33878</v>
      </c>
      <c r="E54" s="2" t="s">
        <v>529</v>
      </c>
      <c r="F54" s="19" t="s">
        <v>101</v>
      </c>
      <c r="G54" s="14" t="s">
        <v>102</v>
      </c>
      <c r="H54" s="14"/>
      <c r="I54" s="179">
        <v>5</v>
      </c>
      <c r="J54" s="179"/>
      <c r="K54" s="179">
        <v>5</v>
      </c>
      <c r="L54" s="179"/>
      <c r="M54" s="179">
        <v>8</v>
      </c>
      <c r="N54" s="179"/>
      <c r="O54" s="179">
        <v>5</v>
      </c>
      <c r="P54" s="179"/>
      <c r="Q54" s="179">
        <v>7</v>
      </c>
      <c r="R54" s="179"/>
      <c r="S54" s="244">
        <f t="shared" si="16"/>
        <v>152</v>
      </c>
      <c r="T54" s="245">
        <f t="shared" si="17"/>
        <v>5.846153846153846</v>
      </c>
      <c r="U54" s="247">
        <v>5</v>
      </c>
      <c r="V54" s="247"/>
      <c r="W54" s="247">
        <v>6</v>
      </c>
      <c r="X54" s="247"/>
      <c r="Y54" s="247">
        <v>7</v>
      </c>
      <c r="Z54" s="247"/>
      <c r="AA54" s="247">
        <v>8</v>
      </c>
      <c r="AB54" s="247"/>
      <c r="AC54" s="247">
        <v>5</v>
      </c>
      <c r="AD54" s="247"/>
      <c r="AE54" s="247">
        <v>5</v>
      </c>
      <c r="AF54" s="247"/>
      <c r="AG54" s="247">
        <v>6</v>
      </c>
      <c r="AH54" s="247"/>
      <c r="AI54" s="244">
        <f t="shared" si="18"/>
        <v>151</v>
      </c>
      <c r="AJ54" s="245">
        <f t="shared" si="19"/>
        <v>6.04</v>
      </c>
      <c r="AK54" s="171">
        <f t="shared" si="20"/>
        <v>5.9411764705882355</v>
      </c>
      <c r="AL54" s="192" t="s">
        <v>1297</v>
      </c>
      <c r="AM54" s="192" t="s">
        <v>1298</v>
      </c>
      <c r="AN54" s="212">
        <v>7</v>
      </c>
      <c r="AO54" s="212"/>
      <c r="AP54" s="212">
        <v>6</v>
      </c>
      <c r="AQ54" s="249"/>
      <c r="AR54" s="254">
        <v>7</v>
      </c>
      <c r="AS54" s="246"/>
      <c r="AT54" s="246">
        <v>5</v>
      </c>
      <c r="AU54" s="246"/>
      <c r="AV54" s="246">
        <v>8</v>
      </c>
      <c r="AW54" s="246"/>
      <c r="AX54" s="246">
        <v>7</v>
      </c>
      <c r="AY54" s="246"/>
      <c r="AZ54" s="246">
        <v>6</v>
      </c>
      <c r="BA54" s="246"/>
      <c r="BB54" s="246">
        <v>8</v>
      </c>
      <c r="BC54" s="246"/>
      <c r="BD54" s="244">
        <f t="shared" si="21"/>
        <v>189</v>
      </c>
      <c r="BE54" s="245">
        <f t="shared" si="22"/>
        <v>6.75</v>
      </c>
      <c r="BF54" s="244">
        <v>6</v>
      </c>
      <c r="BG54" s="244"/>
      <c r="BH54" s="244">
        <v>5</v>
      </c>
      <c r="BI54" s="244"/>
      <c r="BJ54" s="244">
        <v>8</v>
      </c>
      <c r="BK54" s="244"/>
      <c r="BL54" s="244">
        <v>7</v>
      </c>
      <c r="BM54" s="244"/>
      <c r="BN54" s="244">
        <v>6</v>
      </c>
      <c r="BO54" s="244"/>
      <c r="BP54" s="244">
        <f t="shared" si="23"/>
        <v>142</v>
      </c>
      <c r="BQ54" s="245">
        <f t="shared" si="24"/>
        <v>6.454545454545454</v>
      </c>
      <c r="BR54" s="245">
        <f t="shared" si="25"/>
        <v>6.62</v>
      </c>
      <c r="BS54" s="2" t="s">
        <v>1299</v>
      </c>
      <c r="BT54" s="3" t="s">
        <v>1298</v>
      </c>
      <c r="BU54" s="244">
        <v>7</v>
      </c>
      <c r="BV54" s="3"/>
      <c r="BW54" s="244">
        <v>8</v>
      </c>
      <c r="BX54" s="244"/>
      <c r="BY54" s="244">
        <v>5</v>
      </c>
      <c r="BZ54" s="244"/>
      <c r="CA54" s="244">
        <v>7</v>
      </c>
      <c r="CB54" s="244"/>
      <c r="CC54" s="244">
        <v>6</v>
      </c>
      <c r="CD54" s="244"/>
      <c r="CE54" s="244">
        <f t="shared" si="26"/>
        <v>136</v>
      </c>
      <c r="CF54" s="401">
        <f t="shared" si="27"/>
        <v>6.476190476190476</v>
      </c>
      <c r="CG54" s="244">
        <v>7</v>
      </c>
      <c r="CH54" s="244"/>
      <c r="CI54" s="244">
        <v>7</v>
      </c>
      <c r="CJ54" s="244"/>
      <c r="CK54" s="244">
        <v>5</v>
      </c>
      <c r="CL54" s="244"/>
      <c r="CM54" s="244">
        <v>7</v>
      </c>
      <c r="CN54" s="244"/>
      <c r="CO54" s="244">
        <v>8</v>
      </c>
      <c r="CP54" s="244"/>
      <c r="CQ54" s="244">
        <v>7</v>
      </c>
      <c r="CR54" s="244"/>
      <c r="CS54" s="244">
        <v>8</v>
      </c>
      <c r="CT54" s="244"/>
      <c r="CU54" s="244"/>
      <c r="CV54" s="244"/>
      <c r="CW54" s="244">
        <f t="shared" si="12"/>
        <v>171</v>
      </c>
      <c r="CX54" s="245">
        <f t="shared" si="13"/>
        <v>6.84</v>
      </c>
      <c r="CY54" s="442">
        <f t="shared" si="14"/>
        <v>6.673913043478261</v>
      </c>
      <c r="CZ54" s="245">
        <f t="shared" si="15"/>
        <v>6.401360544217687</v>
      </c>
      <c r="DA54" s="244"/>
      <c r="DB54" s="244"/>
      <c r="DC54" s="244"/>
      <c r="DD54" s="244"/>
      <c r="DE54" s="244"/>
      <c r="DF54" s="244"/>
      <c r="DG54" s="244"/>
      <c r="DH54" s="244"/>
      <c r="DI54" s="244"/>
      <c r="DJ54" s="244"/>
      <c r="DK54" s="244"/>
      <c r="DL54" s="244"/>
      <c r="DM54" s="244"/>
      <c r="DN54" s="244"/>
    </row>
    <row r="55" spans="1:118" ht="15.75">
      <c r="A55" s="2">
        <v>50</v>
      </c>
      <c r="B55" s="19" t="s">
        <v>985</v>
      </c>
      <c r="C55" s="39" t="s">
        <v>643</v>
      </c>
      <c r="D55" s="29">
        <v>33532</v>
      </c>
      <c r="E55" s="2" t="s">
        <v>529</v>
      </c>
      <c r="F55" s="19" t="s">
        <v>72</v>
      </c>
      <c r="G55" s="14" t="s">
        <v>67</v>
      </c>
      <c r="H55" s="14"/>
      <c r="I55" s="179">
        <v>7</v>
      </c>
      <c r="J55" s="179">
        <v>4</v>
      </c>
      <c r="K55" s="179">
        <v>5</v>
      </c>
      <c r="L55" s="179"/>
      <c r="M55" s="179">
        <v>5</v>
      </c>
      <c r="N55" s="179"/>
      <c r="O55" s="179">
        <v>5</v>
      </c>
      <c r="P55" s="179"/>
      <c r="Q55" s="179">
        <v>7</v>
      </c>
      <c r="R55" s="179"/>
      <c r="S55" s="244">
        <f t="shared" si="16"/>
        <v>150</v>
      </c>
      <c r="T55" s="245">
        <f t="shared" si="17"/>
        <v>5.769230769230769</v>
      </c>
      <c r="U55" s="247">
        <v>5</v>
      </c>
      <c r="V55" s="247"/>
      <c r="W55" s="247">
        <v>6</v>
      </c>
      <c r="X55" s="247"/>
      <c r="Y55" s="247">
        <v>6</v>
      </c>
      <c r="Z55" s="247"/>
      <c r="AA55" s="247">
        <v>6</v>
      </c>
      <c r="AB55" s="247"/>
      <c r="AC55" s="247">
        <v>6</v>
      </c>
      <c r="AD55" s="247"/>
      <c r="AE55" s="247">
        <v>7</v>
      </c>
      <c r="AF55" s="247"/>
      <c r="AG55" s="247">
        <v>8</v>
      </c>
      <c r="AH55" s="247"/>
      <c r="AI55" s="244">
        <f t="shared" si="18"/>
        <v>157</v>
      </c>
      <c r="AJ55" s="245">
        <f t="shared" si="19"/>
        <v>6.28</v>
      </c>
      <c r="AK55" s="171">
        <f t="shared" si="20"/>
        <v>6.019607843137255</v>
      </c>
      <c r="AL55" s="192" t="s">
        <v>1299</v>
      </c>
      <c r="AM55" s="192" t="s">
        <v>1298</v>
      </c>
      <c r="AN55" s="212">
        <v>6</v>
      </c>
      <c r="AO55" s="212"/>
      <c r="AP55" s="212">
        <v>6</v>
      </c>
      <c r="AQ55" s="216"/>
      <c r="AR55" s="218">
        <v>6</v>
      </c>
      <c r="AS55" s="246"/>
      <c r="AT55" s="246">
        <v>7</v>
      </c>
      <c r="AU55" s="246"/>
      <c r="AV55" s="246">
        <v>5</v>
      </c>
      <c r="AW55" s="246"/>
      <c r="AX55" s="246">
        <v>7</v>
      </c>
      <c r="AY55" s="246"/>
      <c r="AZ55" s="246">
        <v>7</v>
      </c>
      <c r="BA55" s="246"/>
      <c r="BB55" s="246">
        <v>7</v>
      </c>
      <c r="BC55" s="246"/>
      <c r="BD55" s="244">
        <f t="shared" si="21"/>
        <v>179</v>
      </c>
      <c r="BE55" s="245">
        <f t="shared" si="22"/>
        <v>6.392857142857143</v>
      </c>
      <c r="BF55" s="244">
        <v>6</v>
      </c>
      <c r="BG55" s="244"/>
      <c r="BH55" s="244">
        <v>6</v>
      </c>
      <c r="BI55" s="244"/>
      <c r="BJ55" s="244">
        <v>7</v>
      </c>
      <c r="BK55" s="244"/>
      <c r="BL55" s="244">
        <v>6</v>
      </c>
      <c r="BM55" s="244"/>
      <c r="BN55" s="244">
        <v>5</v>
      </c>
      <c r="BO55" s="244"/>
      <c r="BP55" s="244">
        <f t="shared" si="23"/>
        <v>131</v>
      </c>
      <c r="BQ55" s="245">
        <f t="shared" si="24"/>
        <v>5.954545454545454</v>
      </c>
      <c r="BR55" s="245">
        <f t="shared" si="25"/>
        <v>6.2</v>
      </c>
      <c r="BS55" s="2" t="s">
        <v>1299</v>
      </c>
      <c r="BT55" s="3" t="s">
        <v>1298</v>
      </c>
      <c r="BU55" s="244">
        <v>7</v>
      </c>
      <c r="BV55" s="3"/>
      <c r="BW55" s="244">
        <v>8</v>
      </c>
      <c r="BX55" s="244"/>
      <c r="BY55" s="244">
        <v>6</v>
      </c>
      <c r="BZ55" s="244"/>
      <c r="CA55" s="244">
        <v>5</v>
      </c>
      <c r="CB55" s="244"/>
      <c r="CC55" s="244">
        <v>7</v>
      </c>
      <c r="CD55" s="244"/>
      <c r="CE55" s="244">
        <f t="shared" si="26"/>
        <v>139</v>
      </c>
      <c r="CF55" s="401">
        <f t="shared" si="27"/>
        <v>6.619047619047619</v>
      </c>
      <c r="CG55" s="244">
        <v>7</v>
      </c>
      <c r="CH55" s="244"/>
      <c r="CI55" s="244">
        <v>9</v>
      </c>
      <c r="CJ55" s="244"/>
      <c r="CK55" s="244">
        <v>6</v>
      </c>
      <c r="CL55" s="244"/>
      <c r="CM55" s="244">
        <v>8</v>
      </c>
      <c r="CN55" s="244"/>
      <c r="CO55" s="244">
        <v>9</v>
      </c>
      <c r="CP55" s="244"/>
      <c r="CQ55" s="244">
        <v>8</v>
      </c>
      <c r="CR55" s="244"/>
      <c r="CS55" s="244">
        <v>8</v>
      </c>
      <c r="CT55" s="244"/>
      <c r="CU55" s="244"/>
      <c r="CV55" s="244"/>
      <c r="CW55" s="244">
        <f t="shared" si="12"/>
        <v>194</v>
      </c>
      <c r="CX55" s="245">
        <f t="shared" si="13"/>
        <v>7.76</v>
      </c>
      <c r="CY55" s="442">
        <f t="shared" si="14"/>
        <v>7.239130434782608</v>
      </c>
      <c r="CZ55" s="245">
        <f t="shared" si="15"/>
        <v>6.462585034013605</v>
      </c>
      <c r="DA55" s="244"/>
      <c r="DB55" s="244"/>
      <c r="DC55" s="244"/>
      <c r="DD55" s="244"/>
      <c r="DE55" s="244"/>
      <c r="DF55" s="244"/>
      <c r="DG55" s="244"/>
      <c r="DH55" s="244"/>
      <c r="DI55" s="244"/>
      <c r="DJ55" s="244"/>
      <c r="DK55" s="244"/>
      <c r="DL55" s="244"/>
      <c r="DM55" s="244"/>
      <c r="DN55" s="244"/>
    </row>
    <row r="56" spans="1:118" ht="15.75">
      <c r="A56" s="2">
        <v>51</v>
      </c>
      <c r="B56" s="19" t="s">
        <v>986</v>
      </c>
      <c r="C56" s="39" t="s">
        <v>643</v>
      </c>
      <c r="D56" s="29">
        <v>33600</v>
      </c>
      <c r="E56" s="2" t="s">
        <v>529</v>
      </c>
      <c r="F56" s="19" t="s">
        <v>83</v>
      </c>
      <c r="G56" s="14" t="s">
        <v>67</v>
      </c>
      <c r="H56" s="14"/>
      <c r="I56" s="179">
        <v>5</v>
      </c>
      <c r="J56" s="179"/>
      <c r="K56" s="179">
        <v>6</v>
      </c>
      <c r="L56" s="179"/>
      <c r="M56" s="179">
        <v>5</v>
      </c>
      <c r="N56" s="179"/>
      <c r="O56" s="179">
        <v>6</v>
      </c>
      <c r="P56" s="179"/>
      <c r="Q56" s="179">
        <v>5</v>
      </c>
      <c r="R56" s="179"/>
      <c r="S56" s="244">
        <f t="shared" si="16"/>
        <v>142</v>
      </c>
      <c r="T56" s="245">
        <f t="shared" si="17"/>
        <v>5.461538461538462</v>
      </c>
      <c r="U56" s="247">
        <v>5</v>
      </c>
      <c r="V56" s="247"/>
      <c r="W56" s="247">
        <v>5</v>
      </c>
      <c r="X56" s="247">
        <v>4</v>
      </c>
      <c r="Y56" s="247">
        <v>5</v>
      </c>
      <c r="Z56" s="247"/>
      <c r="AA56" s="247">
        <v>6</v>
      </c>
      <c r="AB56" s="247"/>
      <c r="AC56" s="247">
        <v>6</v>
      </c>
      <c r="AD56" s="247"/>
      <c r="AE56" s="247">
        <v>6</v>
      </c>
      <c r="AF56" s="247"/>
      <c r="AG56" s="247">
        <v>5</v>
      </c>
      <c r="AH56" s="247"/>
      <c r="AI56" s="244">
        <f t="shared" si="18"/>
        <v>135</v>
      </c>
      <c r="AJ56" s="245">
        <f t="shared" si="19"/>
        <v>5.4</v>
      </c>
      <c r="AK56" s="171">
        <f t="shared" si="20"/>
        <v>5.431372549019608</v>
      </c>
      <c r="AL56" s="192" t="s">
        <v>1297</v>
      </c>
      <c r="AM56" s="192" t="s">
        <v>1298</v>
      </c>
      <c r="AN56" s="212">
        <v>6</v>
      </c>
      <c r="AO56" s="212"/>
      <c r="AP56" s="212">
        <v>6</v>
      </c>
      <c r="AQ56" s="216"/>
      <c r="AR56" s="218">
        <v>5</v>
      </c>
      <c r="AS56" s="246"/>
      <c r="AT56" s="246">
        <v>6</v>
      </c>
      <c r="AU56" s="246"/>
      <c r="AV56" s="246">
        <v>6</v>
      </c>
      <c r="AW56" s="246"/>
      <c r="AX56" s="246">
        <v>7</v>
      </c>
      <c r="AY56" s="246"/>
      <c r="AZ56" s="246">
        <v>5</v>
      </c>
      <c r="BA56" s="246"/>
      <c r="BB56" s="246">
        <v>7</v>
      </c>
      <c r="BC56" s="246"/>
      <c r="BD56" s="244">
        <f t="shared" si="21"/>
        <v>169</v>
      </c>
      <c r="BE56" s="245">
        <f t="shared" si="22"/>
        <v>6.035714285714286</v>
      </c>
      <c r="BF56" s="244">
        <v>6</v>
      </c>
      <c r="BG56" s="244"/>
      <c r="BH56" s="244">
        <v>5</v>
      </c>
      <c r="BI56" s="244">
        <v>4</v>
      </c>
      <c r="BJ56" s="244">
        <v>6</v>
      </c>
      <c r="BK56" s="244"/>
      <c r="BL56" s="244">
        <v>8</v>
      </c>
      <c r="BM56" s="244"/>
      <c r="BN56" s="244">
        <v>5</v>
      </c>
      <c r="BO56" s="244"/>
      <c r="BP56" s="244">
        <f t="shared" si="23"/>
        <v>135</v>
      </c>
      <c r="BQ56" s="245">
        <f t="shared" si="24"/>
        <v>6.136363636363637</v>
      </c>
      <c r="BR56" s="245">
        <f t="shared" si="25"/>
        <v>6.08</v>
      </c>
      <c r="BS56" s="2" t="s">
        <v>1299</v>
      </c>
      <c r="BT56" s="3" t="s">
        <v>1298</v>
      </c>
      <c r="BU56" s="244">
        <v>8</v>
      </c>
      <c r="BV56" s="3"/>
      <c r="BW56" s="244">
        <v>7</v>
      </c>
      <c r="BX56" s="244"/>
      <c r="BY56" s="244">
        <v>5</v>
      </c>
      <c r="BZ56" s="244">
        <v>4</v>
      </c>
      <c r="CA56" s="244">
        <v>6</v>
      </c>
      <c r="CB56" s="244"/>
      <c r="CC56" s="244">
        <v>6</v>
      </c>
      <c r="CD56" s="244"/>
      <c r="CE56" s="244">
        <f t="shared" si="26"/>
        <v>136</v>
      </c>
      <c r="CF56" s="401">
        <f t="shared" si="27"/>
        <v>6.476190476190476</v>
      </c>
      <c r="CG56" s="244">
        <v>7</v>
      </c>
      <c r="CH56" s="244"/>
      <c r="CI56" s="244">
        <v>9</v>
      </c>
      <c r="CJ56" s="244"/>
      <c r="CK56" s="244">
        <v>7</v>
      </c>
      <c r="CL56" s="244"/>
      <c r="CM56" s="244">
        <v>5</v>
      </c>
      <c r="CN56" s="244"/>
      <c r="CO56" s="244">
        <v>6</v>
      </c>
      <c r="CP56" s="244"/>
      <c r="CQ56" s="244">
        <v>6</v>
      </c>
      <c r="CR56" s="244"/>
      <c r="CS56" s="244">
        <v>8</v>
      </c>
      <c r="CT56" s="244"/>
      <c r="CU56" s="244"/>
      <c r="CV56" s="244"/>
      <c r="CW56" s="244">
        <f t="shared" si="12"/>
        <v>164</v>
      </c>
      <c r="CX56" s="245">
        <f t="shared" si="13"/>
        <v>6.56</v>
      </c>
      <c r="CY56" s="442">
        <f t="shared" si="14"/>
        <v>6.521739130434782</v>
      </c>
      <c r="CZ56" s="245">
        <f t="shared" si="15"/>
        <v>5.993197278911564</v>
      </c>
      <c r="DA56" s="244"/>
      <c r="DB56" s="244"/>
      <c r="DC56" s="244"/>
      <c r="DD56" s="244"/>
      <c r="DE56" s="244"/>
      <c r="DF56" s="244"/>
      <c r="DG56" s="244"/>
      <c r="DH56" s="244"/>
      <c r="DI56" s="244"/>
      <c r="DJ56" s="244"/>
      <c r="DK56" s="244"/>
      <c r="DL56" s="244"/>
      <c r="DM56" s="244"/>
      <c r="DN56" s="244"/>
    </row>
    <row r="57" spans="1:118" ht="15.75">
      <c r="A57" s="2">
        <v>52</v>
      </c>
      <c r="B57" s="19" t="s">
        <v>660</v>
      </c>
      <c r="C57" s="39" t="s">
        <v>643</v>
      </c>
      <c r="D57" s="29">
        <v>33871</v>
      </c>
      <c r="E57" s="2" t="s">
        <v>529</v>
      </c>
      <c r="F57" s="19" t="s">
        <v>987</v>
      </c>
      <c r="G57" s="14" t="s">
        <v>278</v>
      </c>
      <c r="H57" s="14"/>
      <c r="I57" s="179">
        <v>5</v>
      </c>
      <c r="J57" s="179"/>
      <c r="K57" s="179">
        <v>5</v>
      </c>
      <c r="L57" s="179"/>
      <c r="M57" s="179">
        <v>8</v>
      </c>
      <c r="N57" s="179"/>
      <c r="O57" s="179">
        <v>8</v>
      </c>
      <c r="P57" s="179"/>
      <c r="Q57" s="179">
        <v>5</v>
      </c>
      <c r="R57" s="179">
        <v>3</v>
      </c>
      <c r="S57" s="244">
        <f t="shared" si="16"/>
        <v>157</v>
      </c>
      <c r="T57" s="245">
        <f t="shared" si="17"/>
        <v>6.038461538461538</v>
      </c>
      <c r="U57" s="247">
        <v>6</v>
      </c>
      <c r="V57" s="247"/>
      <c r="W57" s="247">
        <v>8</v>
      </c>
      <c r="X57" s="247"/>
      <c r="Y57" s="247">
        <v>6</v>
      </c>
      <c r="Z57" s="247"/>
      <c r="AA57" s="247">
        <v>7</v>
      </c>
      <c r="AB57" s="247"/>
      <c r="AC57" s="247">
        <v>5</v>
      </c>
      <c r="AD57" s="247"/>
      <c r="AE57" s="247">
        <v>5</v>
      </c>
      <c r="AF57" s="247"/>
      <c r="AG57" s="247">
        <v>6</v>
      </c>
      <c r="AH57" s="247"/>
      <c r="AI57" s="244">
        <f t="shared" si="18"/>
        <v>154</v>
      </c>
      <c r="AJ57" s="245">
        <f t="shared" si="19"/>
        <v>6.16</v>
      </c>
      <c r="AK57" s="171">
        <f t="shared" si="20"/>
        <v>6.098039215686274</v>
      </c>
      <c r="AL57" s="192" t="s">
        <v>1299</v>
      </c>
      <c r="AM57" s="192" t="s">
        <v>1298</v>
      </c>
      <c r="AN57" s="212">
        <v>6</v>
      </c>
      <c r="AO57" s="212"/>
      <c r="AP57" s="212">
        <v>7</v>
      </c>
      <c r="AQ57" s="216"/>
      <c r="AR57" s="218">
        <v>7</v>
      </c>
      <c r="AS57" s="246"/>
      <c r="AT57" s="246">
        <v>7</v>
      </c>
      <c r="AU57" s="246"/>
      <c r="AV57" s="246">
        <v>8</v>
      </c>
      <c r="AW57" s="246"/>
      <c r="AX57" s="246">
        <v>6</v>
      </c>
      <c r="AY57" s="246"/>
      <c r="AZ57" s="246">
        <v>6</v>
      </c>
      <c r="BA57" s="246"/>
      <c r="BB57" s="246">
        <v>8</v>
      </c>
      <c r="BC57" s="246"/>
      <c r="BD57" s="244">
        <f t="shared" si="21"/>
        <v>192</v>
      </c>
      <c r="BE57" s="245">
        <f t="shared" si="22"/>
        <v>6.857142857142857</v>
      </c>
      <c r="BF57" s="244">
        <v>6</v>
      </c>
      <c r="BG57" s="244"/>
      <c r="BH57" s="244">
        <v>7</v>
      </c>
      <c r="BI57" s="244"/>
      <c r="BJ57" s="244">
        <v>7</v>
      </c>
      <c r="BK57" s="244"/>
      <c r="BL57" s="244">
        <v>8</v>
      </c>
      <c r="BM57" s="244"/>
      <c r="BN57" s="244">
        <v>5</v>
      </c>
      <c r="BO57" s="244"/>
      <c r="BP57" s="244">
        <f t="shared" si="23"/>
        <v>147</v>
      </c>
      <c r="BQ57" s="245">
        <f t="shared" si="24"/>
        <v>6.681818181818182</v>
      </c>
      <c r="BR57" s="245">
        <f t="shared" si="25"/>
        <v>6.78</v>
      </c>
      <c r="BS57" s="2" t="s">
        <v>1299</v>
      </c>
      <c r="BT57" s="3" t="s">
        <v>1298</v>
      </c>
      <c r="BU57" s="244">
        <v>9</v>
      </c>
      <c r="BV57" s="3"/>
      <c r="BW57" s="244">
        <v>6</v>
      </c>
      <c r="BX57" s="244"/>
      <c r="BY57" s="244">
        <v>9</v>
      </c>
      <c r="BZ57" s="244"/>
      <c r="CA57" s="244">
        <v>9</v>
      </c>
      <c r="CB57" s="244"/>
      <c r="CC57" s="244">
        <v>8</v>
      </c>
      <c r="CD57" s="244">
        <v>4</v>
      </c>
      <c r="CE57" s="244">
        <f t="shared" si="26"/>
        <v>176</v>
      </c>
      <c r="CF57" s="401">
        <f t="shared" si="27"/>
        <v>8.380952380952381</v>
      </c>
      <c r="CG57" s="244">
        <v>9</v>
      </c>
      <c r="CH57" s="244"/>
      <c r="CI57" s="244">
        <v>8</v>
      </c>
      <c r="CJ57" s="244"/>
      <c r="CK57" s="244">
        <v>7</v>
      </c>
      <c r="CL57" s="244"/>
      <c r="CM57" s="244">
        <v>7</v>
      </c>
      <c r="CN57" s="244"/>
      <c r="CO57" s="244">
        <v>9</v>
      </c>
      <c r="CP57" s="244"/>
      <c r="CQ57" s="244">
        <v>8</v>
      </c>
      <c r="CR57" s="244"/>
      <c r="CS57" s="244">
        <v>8</v>
      </c>
      <c r="CT57" s="244"/>
      <c r="CU57" s="244"/>
      <c r="CV57" s="244"/>
      <c r="CW57" s="244">
        <f t="shared" si="12"/>
        <v>198</v>
      </c>
      <c r="CX57" s="245">
        <f t="shared" si="13"/>
        <v>7.92</v>
      </c>
      <c r="CY57" s="442">
        <f t="shared" si="14"/>
        <v>8.130434782608695</v>
      </c>
      <c r="CZ57" s="245">
        <f t="shared" si="15"/>
        <v>6.965986394557823</v>
      </c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  <c r="DM57" s="244"/>
      <c r="DN57" s="244"/>
    </row>
    <row r="58" spans="1:118" ht="15.75">
      <c r="A58" s="2">
        <v>53</v>
      </c>
      <c r="B58" s="19" t="s">
        <v>740</v>
      </c>
      <c r="C58" s="39" t="s">
        <v>508</v>
      </c>
      <c r="D58" s="29">
        <v>33427</v>
      </c>
      <c r="E58" s="2" t="s">
        <v>38</v>
      </c>
      <c r="F58" s="19" t="s">
        <v>72</v>
      </c>
      <c r="G58" s="14" t="s">
        <v>67</v>
      </c>
      <c r="H58" s="14"/>
      <c r="I58" s="179">
        <v>5</v>
      </c>
      <c r="J58" s="179"/>
      <c r="K58" s="179">
        <v>6</v>
      </c>
      <c r="L58" s="179"/>
      <c r="M58" s="179">
        <v>5</v>
      </c>
      <c r="N58" s="179"/>
      <c r="O58" s="179">
        <v>8</v>
      </c>
      <c r="P58" s="179"/>
      <c r="Q58" s="179">
        <v>5</v>
      </c>
      <c r="R58" s="179"/>
      <c r="S58" s="244">
        <f t="shared" si="16"/>
        <v>152</v>
      </c>
      <c r="T58" s="245">
        <f t="shared" si="17"/>
        <v>5.846153846153846</v>
      </c>
      <c r="U58" s="247">
        <v>5</v>
      </c>
      <c r="V58" s="247"/>
      <c r="W58" s="247">
        <v>5</v>
      </c>
      <c r="X58" s="247"/>
      <c r="Y58" s="247">
        <v>5</v>
      </c>
      <c r="Z58" s="247">
        <v>3</v>
      </c>
      <c r="AA58" s="247">
        <v>6</v>
      </c>
      <c r="AB58" s="247"/>
      <c r="AC58" s="247">
        <v>6</v>
      </c>
      <c r="AD58" s="247"/>
      <c r="AE58" s="247">
        <v>6</v>
      </c>
      <c r="AF58" s="247"/>
      <c r="AG58" s="247">
        <v>6</v>
      </c>
      <c r="AH58" s="247"/>
      <c r="AI58" s="244">
        <f t="shared" si="18"/>
        <v>138</v>
      </c>
      <c r="AJ58" s="245">
        <f t="shared" si="19"/>
        <v>5.52</v>
      </c>
      <c r="AK58" s="171">
        <f t="shared" si="20"/>
        <v>5.686274509803922</v>
      </c>
      <c r="AL58" s="192" t="s">
        <v>1297</v>
      </c>
      <c r="AM58" s="192" t="s">
        <v>1298</v>
      </c>
      <c r="AN58" s="212">
        <v>6</v>
      </c>
      <c r="AO58" s="212">
        <v>4</v>
      </c>
      <c r="AP58" s="212">
        <v>7</v>
      </c>
      <c r="AQ58" s="216"/>
      <c r="AR58" s="218">
        <v>6</v>
      </c>
      <c r="AS58" s="246"/>
      <c r="AT58" s="246">
        <v>5</v>
      </c>
      <c r="AU58" s="246"/>
      <c r="AV58" s="246">
        <v>6</v>
      </c>
      <c r="AW58" s="246"/>
      <c r="AX58" s="246">
        <v>7</v>
      </c>
      <c r="AY58" s="246"/>
      <c r="AZ58" s="246">
        <v>6</v>
      </c>
      <c r="BA58" s="246"/>
      <c r="BB58" s="246">
        <v>6</v>
      </c>
      <c r="BC58" s="246"/>
      <c r="BD58" s="244">
        <f t="shared" si="21"/>
        <v>170</v>
      </c>
      <c r="BE58" s="245">
        <f t="shared" si="22"/>
        <v>6.071428571428571</v>
      </c>
      <c r="BF58" s="244">
        <v>6</v>
      </c>
      <c r="BG58" s="244"/>
      <c r="BH58" s="244">
        <v>5</v>
      </c>
      <c r="BI58" s="244">
        <v>4</v>
      </c>
      <c r="BJ58" s="244">
        <v>5</v>
      </c>
      <c r="BK58" s="244"/>
      <c r="BL58" s="244">
        <v>8</v>
      </c>
      <c r="BM58" s="244"/>
      <c r="BN58" s="244">
        <v>7</v>
      </c>
      <c r="BO58" s="244"/>
      <c r="BP58" s="244">
        <f t="shared" si="23"/>
        <v>141</v>
      </c>
      <c r="BQ58" s="245">
        <f t="shared" si="24"/>
        <v>6.409090909090909</v>
      </c>
      <c r="BR58" s="245">
        <f t="shared" si="25"/>
        <v>6.22</v>
      </c>
      <c r="BS58" s="2" t="s">
        <v>1299</v>
      </c>
      <c r="BT58" s="3" t="s">
        <v>1298</v>
      </c>
      <c r="BU58" s="244">
        <v>7</v>
      </c>
      <c r="BV58" s="3"/>
      <c r="BW58" s="244">
        <v>7</v>
      </c>
      <c r="BX58" s="244"/>
      <c r="BY58" s="244">
        <v>6</v>
      </c>
      <c r="BZ58" s="244"/>
      <c r="CA58" s="244">
        <v>5</v>
      </c>
      <c r="CB58" s="244"/>
      <c r="CC58" s="244">
        <v>6</v>
      </c>
      <c r="CD58" s="244">
        <v>3</v>
      </c>
      <c r="CE58" s="244">
        <f t="shared" si="26"/>
        <v>132</v>
      </c>
      <c r="CF58" s="401">
        <f t="shared" si="27"/>
        <v>6.285714285714286</v>
      </c>
      <c r="CG58" s="244">
        <v>6</v>
      </c>
      <c r="CH58" s="244"/>
      <c r="CI58" s="244">
        <v>6</v>
      </c>
      <c r="CJ58" s="244"/>
      <c r="CK58" s="244">
        <v>5</v>
      </c>
      <c r="CL58" s="244"/>
      <c r="CM58" s="244">
        <v>5</v>
      </c>
      <c r="CN58" s="244"/>
      <c r="CO58" s="244">
        <v>9</v>
      </c>
      <c r="CP58" s="244"/>
      <c r="CQ58" s="244">
        <v>6</v>
      </c>
      <c r="CR58" s="244"/>
      <c r="CS58" s="244">
        <v>8</v>
      </c>
      <c r="CT58" s="244"/>
      <c r="CU58" s="244"/>
      <c r="CV58" s="244"/>
      <c r="CW58" s="244">
        <f t="shared" si="12"/>
        <v>152</v>
      </c>
      <c r="CX58" s="245">
        <f t="shared" si="13"/>
        <v>6.08</v>
      </c>
      <c r="CY58" s="442">
        <f t="shared" si="14"/>
        <v>6.173913043478261</v>
      </c>
      <c r="CZ58" s="245">
        <f t="shared" si="15"/>
        <v>6.020408163265306</v>
      </c>
      <c r="DA58" s="244"/>
      <c r="DB58" s="244"/>
      <c r="DC58" s="244"/>
      <c r="DD58" s="244"/>
      <c r="DE58" s="244"/>
      <c r="DF58" s="244"/>
      <c r="DG58" s="244"/>
      <c r="DH58" s="244"/>
      <c r="DI58" s="244"/>
      <c r="DJ58" s="244"/>
      <c r="DK58" s="244"/>
      <c r="DL58" s="244"/>
      <c r="DM58" s="244"/>
      <c r="DN58" s="244"/>
    </row>
    <row r="59" spans="1:118" ht="15.75">
      <c r="A59" s="2">
        <v>54</v>
      </c>
      <c r="B59" s="19" t="s">
        <v>550</v>
      </c>
      <c r="C59" s="39" t="s">
        <v>990</v>
      </c>
      <c r="D59" s="29">
        <v>33319</v>
      </c>
      <c r="E59" s="2" t="s">
        <v>529</v>
      </c>
      <c r="F59" s="19" t="s">
        <v>991</v>
      </c>
      <c r="G59" s="14" t="s">
        <v>285</v>
      </c>
      <c r="H59" s="14"/>
      <c r="I59" s="179">
        <v>5</v>
      </c>
      <c r="J59" s="179">
        <v>4</v>
      </c>
      <c r="K59" s="179">
        <v>5</v>
      </c>
      <c r="L59" s="179"/>
      <c r="M59" s="179">
        <v>6</v>
      </c>
      <c r="N59" s="179"/>
      <c r="O59" s="179">
        <v>7</v>
      </c>
      <c r="P59" s="179"/>
      <c r="Q59" s="179">
        <v>5</v>
      </c>
      <c r="R59" s="179"/>
      <c r="S59" s="244">
        <f t="shared" si="16"/>
        <v>144</v>
      </c>
      <c r="T59" s="245">
        <f t="shared" si="17"/>
        <v>5.538461538461538</v>
      </c>
      <c r="U59" s="247">
        <v>5</v>
      </c>
      <c r="V59" s="247"/>
      <c r="W59" s="247">
        <v>7</v>
      </c>
      <c r="X59" s="247"/>
      <c r="Y59" s="247">
        <v>7</v>
      </c>
      <c r="Z59" s="247" t="s">
        <v>1292</v>
      </c>
      <c r="AA59" s="247">
        <v>5</v>
      </c>
      <c r="AB59" s="247"/>
      <c r="AC59" s="247">
        <v>5</v>
      </c>
      <c r="AD59" s="247"/>
      <c r="AE59" s="247">
        <v>6</v>
      </c>
      <c r="AF59" s="247"/>
      <c r="AG59" s="247">
        <v>5</v>
      </c>
      <c r="AH59" s="247"/>
      <c r="AI59" s="244">
        <f t="shared" si="18"/>
        <v>147</v>
      </c>
      <c r="AJ59" s="245">
        <f t="shared" si="19"/>
        <v>5.88</v>
      </c>
      <c r="AK59" s="171">
        <f t="shared" si="20"/>
        <v>5.705882352941177</v>
      </c>
      <c r="AL59" s="192" t="s">
        <v>1297</v>
      </c>
      <c r="AM59" s="192" t="s">
        <v>1298</v>
      </c>
      <c r="AN59" s="212">
        <v>5</v>
      </c>
      <c r="AO59" s="212"/>
      <c r="AP59" s="212">
        <v>6</v>
      </c>
      <c r="AQ59" s="216"/>
      <c r="AR59" s="218">
        <v>6</v>
      </c>
      <c r="AS59" s="246"/>
      <c r="AT59" s="246">
        <v>7</v>
      </c>
      <c r="AU59" s="246"/>
      <c r="AV59" s="246">
        <v>6</v>
      </c>
      <c r="AW59" s="246"/>
      <c r="AX59" s="246">
        <v>7</v>
      </c>
      <c r="AY59" s="246"/>
      <c r="AZ59" s="246">
        <v>5</v>
      </c>
      <c r="BA59" s="246"/>
      <c r="BB59" s="246">
        <v>8</v>
      </c>
      <c r="BC59" s="246">
        <v>4</v>
      </c>
      <c r="BD59" s="244">
        <f t="shared" si="21"/>
        <v>175</v>
      </c>
      <c r="BE59" s="245">
        <f t="shared" si="22"/>
        <v>6.25</v>
      </c>
      <c r="BF59" s="244">
        <v>6</v>
      </c>
      <c r="BG59" s="244"/>
      <c r="BH59" s="244">
        <v>5</v>
      </c>
      <c r="BI59" s="244">
        <v>4</v>
      </c>
      <c r="BJ59" s="244">
        <v>6</v>
      </c>
      <c r="BK59" s="244"/>
      <c r="BL59" s="244">
        <v>5</v>
      </c>
      <c r="BM59" s="244"/>
      <c r="BN59" s="244">
        <v>6</v>
      </c>
      <c r="BO59" s="244"/>
      <c r="BP59" s="244">
        <f t="shared" si="23"/>
        <v>122</v>
      </c>
      <c r="BQ59" s="245">
        <f t="shared" si="24"/>
        <v>5.545454545454546</v>
      </c>
      <c r="BR59" s="245">
        <f t="shared" si="25"/>
        <v>5.94</v>
      </c>
      <c r="BS59" s="2" t="s">
        <v>1297</v>
      </c>
      <c r="BT59" s="3" t="s">
        <v>1298</v>
      </c>
      <c r="BU59" s="244">
        <v>8</v>
      </c>
      <c r="BV59" s="3"/>
      <c r="BW59" s="244">
        <v>7</v>
      </c>
      <c r="BX59" s="244"/>
      <c r="BY59" s="244">
        <v>7</v>
      </c>
      <c r="BZ59" s="244"/>
      <c r="CA59" s="244">
        <v>6</v>
      </c>
      <c r="CB59" s="244"/>
      <c r="CC59" s="244">
        <v>5</v>
      </c>
      <c r="CD59" s="244">
        <v>3</v>
      </c>
      <c r="CE59" s="244">
        <f t="shared" si="26"/>
        <v>142</v>
      </c>
      <c r="CF59" s="401">
        <f t="shared" si="27"/>
        <v>6.761904761904762</v>
      </c>
      <c r="CG59" s="244">
        <v>5</v>
      </c>
      <c r="CH59" s="244"/>
      <c r="CI59" s="244">
        <v>7</v>
      </c>
      <c r="CJ59" s="244"/>
      <c r="CK59" s="244">
        <v>8</v>
      </c>
      <c r="CL59" s="244"/>
      <c r="CM59" s="244">
        <v>6</v>
      </c>
      <c r="CN59" s="244"/>
      <c r="CO59" s="244">
        <v>7</v>
      </c>
      <c r="CP59" s="244"/>
      <c r="CQ59" s="244">
        <v>6</v>
      </c>
      <c r="CR59" s="244"/>
      <c r="CS59" s="244">
        <v>8</v>
      </c>
      <c r="CT59" s="244"/>
      <c r="CU59" s="244"/>
      <c r="CV59" s="244"/>
      <c r="CW59" s="244">
        <f t="shared" si="12"/>
        <v>162</v>
      </c>
      <c r="CX59" s="245">
        <f t="shared" si="13"/>
        <v>6.48</v>
      </c>
      <c r="CY59" s="442">
        <f t="shared" si="14"/>
        <v>6.608695652173913</v>
      </c>
      <c r="CZ59" s="245">
        <f t="shared" si="15"/>
        <v>6.068027210884353</v>
      </c>
      <c r="DA59" s="244"/>
      <c r="DB59" s="244"/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  <c r="DM59" s="244"/>
      <c r="DN59" s="244"/>
    </row>
    <row r="60" spans="1:118" ht="15.75">
      <c r="A60" s="2">
        <v>55</v>
      </c>
      <c r="B60" s="19" t="s">
        <v>550</v>
      </c>
      <c r="C60" s="39" t="s">
        <v>992</v>
      </c>
      <c r="D60" s="29">
        <v>33691</v>
      </c>
      <c r="E60" s="2" t="s">
        <v>529</v>
      </c>
      <c r="F60" s="19" t="s">
        <v>420</v>
      </c>
      <c r="G60" s="14" t="s">
        <v>322</v>
      </c>
      <c r="H60" s="14"/>
      <c r="I60" s="179">
        <v>5</v>
      </c>
      <c r="J60" s="179"/>
      <c r="K60" s="179">
        <v>5</v>
      </c>
      <c r="L60" s="179"/>
      <c r="M60" s="179">
        <v>5</v>
      </c>
      <c r="N60" s="179">
        <v>4</v>
      </c>
      <c r="O60" s="179">
        <v>5</v>
      </c>
      <c r="P60" s="179"/>
      <c r="Q60" s="179">
        <v>5</v>
      </c>
      <c r="R60" s="179">
        <v>3</v>
      </c>
      <c r="S60" s="244">
        <f t="shared" si="16"/>
        <v>130</v>
      </c>
      <c r="T60" s="245">
        <f t="shared" si="17"/>
        <v>5</v>
      </c>
      <c r="U60" s="247">
        <v>5</v>
      </c>
      <c r="V60" s="247"/>
      <c r="W60" s="247">
        <v>6</v>
      </c>
      <c r="X60" s="247"/>
      <c r="Y60" s="247">
        <v>6</v>
      </c>
      <c r="Z60" s="247"/>
      <c r="AA60" s="247">
        <v>5</v>
      </c>
      <c r="AB60" s="247"/>
      <c r="AC60" s="247">
        <v>5</v>
      </c>
      <c r="AD60" s="247"/>
      <c r="AE60" s="247">
        <v>7</v>
      </c>
      <c r="AF60" s="247"/>
      <c r="AG60" s="247">
        <v>6</v>
      </c>
      <c r="AH60" s="247"/>
      <c r="AI60" s="244">
        <f t="shared" si="18"/>
        <v>145</v>
      </c>
      <c r="AJ60" s="245">
        <f t="shared" si="19"/>
        <v>5.8</v>
      </c>
      <c r="AK60" s="171">
        <f t="shared" si="20"/>
        <v>5.392156862745098</v>
      </c>
      <c r="AL60" s="192" t="s">
        <v>1297</v>
      </c>
      <c r="AM60" s="192" t="s">
        <v>1298</v>
      </c>
      <c r="AN60" s="212">
        <v>5</v>
      </c>
      <c r="AO60" s="212"/>
      <c r="AP60" s="212">
        <v>5</v>
      </c>
      <c r="AQ60" s="216"/>
      <c r="AR60" s="218">
        <v>6</v>
      </c>
      <c r="AS60" s="246"/>
      <c r="AT60" s="246">
        <v>7</v>
      </c>
      <c r="AU60" s="246"/>
      <c r="AV60" s="246">
        <v>5</v>
      </c>
      <c r="AW60" s="246"/>
      <c r="AX60" s="246">
        <v>7</v>
      </c>
      <c r="AY60" s="246"/>
      <c r="AZ60" s="246">
        <v>6</v>
      </c>
      <c r="BA60" s="246"/>
      <c r="BB60" s="246">
        <v>9</v>
      </c>
      <c r="BC60" s="246"/>
      <c r="BD60" s="244">
        <f t="shared" si="21"/>
        <v>176</v>
      </c>
      <c r="BE60" s="245">
        <f t="shared" si="22"/>
        <v>6.285714285714286</v>
      </c>
      <c r="BF60" s="244">
        <v>5</v>
      </c>
      <c r="BG60" s="244"/>
      <c r="BH60" s="244">
        <v>6</v>
      </c>
      <c r="BI60" s="244"/>
      <c r="BJ60" s="244">
        <v>7</v>
      </c>
      <c r="BK60" s="244"/>
      <c r="BL60" s="244">
        <v>5</v>
      </c>
      <c r="BM60" s="244"/>
      <c r="BN60" s="244">
        <v>6</v>
      </c>
      <c r="BO60" s="244"/>
      <c r="BP60" s="244">
        <f t="shared" si="23"/>
        <v>127</v>
      </c>
      <c r="BQ60" s="245">
        <f t="shared" si="24"/>
        <v>5.7727272727272725</v>
      </c>
      <c r="BR60" s="245">
        <f t="shared" si="25"/>
        <v>6.06</v>
      </c>
      <c r="BS60" s="2" t="s">
        <v>1299</v>
      </c>
      <c r="BT60" s="3" t="s">
        <v>1298</v>
      </c>
      <c r="BU60" s="244">
        <v>7</v>
      </c>
      <c r="BV60" s="3"/>
      <c r="BW60" s="244">
        <v>6</v>
      </c>
      <c r="BX60" s="244"/>
      <c r="BY60" s="244">
        <v>7</v>
      </c>
      <c r="BZ60" s="244"/>
      <c r="CA60" s="244">
        <v>7</v>
      </c>
      <c r="CB60" s="244"/>
      <c r="CC60" s="244">
        <v>6</v>
      </c>
      <c r="CD60" s="244"/>
      <c r="CE60" s="244">
        <f t="shared" si="26"/>
        <v>140</v>
      </c>
      <c r="CF60" s="401">
        <f t="shared" si="27"/>
        <v>6.666666666666667</v>
      </c>
      <c r="CG60" s="244">
        <v>7</v>
      </c>
      <c r="CH60" s="244"/>
      <c r="CI60" s="244">
        <v>8</v>
      </c>
      <c r="CJ60" s="244"/>
      <c r="CK60" s="244">
        <v>5</v>
      </c>
      <c r="CL60" s="244"/>
      <c r="CM60" s="244">
        <v>8</v>
      </c>
      <c r="CN60" s="244"/>
      <c r="CO60" s="244">
        <v>9</v>
      </c>
      <c r="CP60" s="244"/>
      <c r="CQ60" s="244">
        <v>6</v>
      </c>
      <c r="CR60" s="244"/>
      <c r="CS60" s="244">
        <v>8</v>
      </c>
      <c r="CT60" s="244"/>
      <c r="CU60" s="244"/>
      <c r="CV60" s="244"/>
      <c r="CW60" s="244">
        <f t="shared" si="12"/>
        <v>177</v>
      </c>
      <c r="CX60" s="245">
        <f t="shared" si="13"/>
        <v>7.08</v>
      </c>
      <c r="CY60" s="442">
        <f t="shared" si="14"/>
        <v>6.891304347826087</v>
      </c>
      <c r="CZ60" s="245">
        <f t="shared" si="15"/>
        <v>6.08843537414966</v>
      </c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244"/>
      <c r="DN60" s="244"/>
    </row>
    <row r="61" spans="1:118" ht="15.75">
      <c r="A61" s="2">
        <v>56</v>
      </c>
      <c r="B61" s="19" t="s">
        <v>660</v>
      </c>
      <c r="C61" s="39" t="s">
        <v>901</v>
      </c>
      <c r="D61" s="29">
        <v>33615</v>
      </c>
      <c r="E61" s="2" t="s">
        <v>529</v>
      </c>
      <c r="F61" s="19" t="s">
        <v>103</v>
      </c>
      <c r="G61" s="14" t="s">
        <v>278</v>
      </c>
      <c r="H61" s="14"/>
      <c r="I61" s="179">
        <v>6</v>
      </c>
      <c r="J61" s="179"/>
      <c r="K61" s="179">
        <v>7</v>
      </c>
      <c r="L61" s="179"/>
      <c r="M61" s="179">
        <v>7</v>
      </c>
      <c r="N61" s="179"/>
      <c r="O61" s="179">
        <v>8</v>
      </c>
      <c r="P61" s="179"/>
      <c r="Q61" s="179">
        <v>5</v>
      </c>
      <c r="R61" s="179"/>
      <c r="S61" s="244">
        <f t="shared" si="16"/>
        <v>172</v>
      </c>
      <c r="T61" s="245">
        <f t="shared" si="17"/>
        <v>6.615384615384615</v>
      </c>
      <c r="U61" s="247">
        <v>6</v>
      </c>
      <c r="V61" s="247"/>
      <c r="W61" s="247">
        <v>6</v>
      </c>
      <c r="X61" s="247"/>
      <c r="Y61" s="247">
        <v>6</v>
      </c>
      <c r="Z61" s="247"/>
      <c r="AA61" s="247">
        <v>7</v>
      </c>
      <c r="AB61" s="247"/>
      <c r="AC61" s="247">
        <v>6</v>
      </c>
      <c r="AD61" s="247"/>
      <c r="AE61" s="247">
        <v>7</v>
      </c>
      <c r="AF61" s="247"/>
      <c r="AG61" s="247">
        <v>6</v>
      </c>
      <c r="AH61" s="247"/>
      <c r="AI61" s="244">
        <f t="shared" si="18"/>
        <v>157</v>
      </c>
      <c r="AJ61" s="245">
        <f t="shared" si="19"/>
        <v>6.28</v>
      </c>
      <c r="AK61" s="171">
        <f t="shared" si="20"/>
        <v>6.450980392156863</v>
      </c>
      <c r="AL61" s="192" t="s">
        <v>1299</v>
      </c>
      <c r="AM61" s="192" t="s">
        <v>1298</v>
      </c>
      <c r="AN61" s="212">
        <v>6</v>
      </c>
      <c r="AO61" s="212"/>
      <c r="AP61" s="212">
        <v>7</v>
      </c>
      <c r="AQ61" s="216"/>
      <c r="AR61" s="218">
        <v>5</v>
      </c>
      <c r="AS61" s="246"/>
      <c r="AT61" s="246">
        <v>8</v>
      </c>
      <c r="AU61" s="246"/>
      <c r="AV61" s="246">
        <v>8</v>
      </c>
      <c r="AW61" s="246"/>
      <c r="AX61" s="246">
        <v>9</v>
      </c>
      <c r="AY61" s="246"/>
      <c r="AZ61" s="246">
        <v>6</v>
      </c>
      <c r="BA61" s="246"/>
      <c r="BB61" s="246">
        <v>8</v>
      </c>
      <c r="BC61" s="246"/>
      <c r="BD61" s="244">
        <f t="shared" si="21"/>
        <v>199</v>
      </c>
      <c r="BE61" s="245">
        <f t="shared" si="22"/>
        <v>7.107142857142857</v>
      </c>
      <c r="BF61" s="244">
        <v>6</v>
      </c>
      <c r="BG61" s="244"/>
      <c r="BH61" s="244">
        <v>8</v>
      </c>
      <c r="BI61" s="244"/>
      <c r="BJ61" s="244">
        <v>8</v>
      </c>
      <c r="BK61" s="244"/>
      <c r="BL61" s="244">
        <v>8</v>
      </c>
      <c r="BM61" s="244"/>
      <c r="BN61" s="244">
        <v>7</v>
      </c>
      <c r="BO61" s="244"/>
      <c r="BP61" s="244">
        <f t="shared" si="23"/>
        <v>165</v>
      </c>
      <c r="BQ61" s="245">
        <f t="shared" si="24"/>
        <v>7.5</v>
      </c>
      <c r="BR61" s="245">
        <f t="shared" si="25"/>
        <v>7.28</v>
      </c>
      <c r="BS61" s="2" t="s">
        <v>1301</v>
      </c>
      <c r="BT61" s="3" t="s">
        <v>1298</v>
      </c>
      <c r="BU61" s="244">
        <v>7</v>
      </c>
      <c r="BV61" s="3"/>
      <c r="BW61" s="244">
        <v>9</v>
      </c>
      <c r="BX61" s="244"/>
      <c r="BY61" s="244">
        <v>7</v>
      </c>
      <c r="BZ61" s="244"/>
      <c r="CA61" s="244">
        <v>9</v>
      </c>
      <c r="CB61" s="244"/>
      <c r="CC61" s="244">
        <v>9</v>
      </c>
      <c r="CD61" s="244"/>
      <c r="CE61" s="244">
        <f t="shared" si="26"/>
        <v>167</v>
      </c>
      <c r="CF61" s="401">
        <f t="shared" si="27"/>
        <v>7.9523809523809526</v>
      </c>
      <c r="CG61" s="244">
        <v>9</v>
      </c>
      <c r="CH61" s="244"/>
      <c r="CI61" s="244">
        <v>9</v>
      </c>
      <c r="CJ61" s="244"/>
      <c r="CK61" s="244">
        <v>7</v>
      </c>
      <c r="CL61" s="244"/>
      <c r="CM61" s="244">
        <v>7</v>
      </c>
      <c r="CN61" s="244"/>
      <c r="CO61" s="244">
        <v>8</v>
      </c>
      <c r="CP61" s="244"/>
      <c r="CQ61" s="244">
        <v>8</v>
      </c>
      <c r="CR61" s="244"/>
      <c r="CS61" s="244">
        <v>8</v>
      </c>
      <c r="CT61" s="244"/>
      <c r="CU61" s="244"/>
      <c r="CV61" s="244"/>
      <c r="CW61" s="244">
        <f t="shared" si="12"/>
        <v>198</v>
      </c>
      <c r="CX61" s="245">
        <f t="shared" si="13"/>
        <v>7.92</v>
      </c>
      <c r="CY61" s="442">
        <f t="shared" si="14"/>
        <v>7.934782608695652</v>
      </c>
      <c r="CZ61" s="245">
        <f t="shared" si="15"/>
        <v>7.197278911564626</v>
      </c>
      <c r="DA61" s="244"/>
      <c r="DB61" s="244"/>
      <c r="DC61" s="244"/>
      <c r="DD61" s="244"/>
      <c r="DE61" s="244"/>
      <c r="DF61" s="244"/>
      <c r="DG61" s="244"/>
      <c r="DH61" s="244"/>
      <c r="DI61" s="244"/>
      <c r="DJ61" s="244"/>
      <c r="DK61" s="244"/>
      <c r="DL61" s="244"/>
      <c r="DM61" s="244"/>
      <c r="DN61" s="244"/>
    </row>
    <row r="62" spans="1:118" ht="15.75">
      <c r="A62" s="2">
        <v>57</v>
      </c>
      <c r="B62" s="19" t="s">
        <v>993</v>
      </c>
      <c r="C62" s="39" t="s">
        <v>901</v>
      </c>
      <c r="D62" s="29">
        <v>33726</v>
      </c>
      <c r="E62" s="2" t="s">
        <v>529</v>
      </c>
      <c r="F62" s="19" t="s">
        <v>72</v>
      </c>
      <c r="G62" s="14" t="s">
        <v>67</v>
      </c>
      <c r="H62" s="14"/>
      <c r="I62" s="179">
        <v>5</v>
      </c>
      <c r="J62" s="179"/>
      <c r="K62" s="179">
        <v>5</v>
      </c>
      <c r="L62" s="179"/>
      <c r="M62" s="179">
        <v>5</v>
      </c>
      <c r="N62" s="179">
        <v>4</v>
      </c>
      <c r="O62" s="179">
        <v>5</v>
      </c>
      <c r="P62" s="179"/>
      <c r="Q62" s="179">
        <v>6</v>
      </c>
      <c r="R62" s="179"/>
      <c r="S62" s="244">
        <f t="shared" si="16"/>
        <v>135</v>
      </c>
      <c r="T62" s="245">
        <f t="shared" si="17"/>
        <v>5.1923076923076925</v>
      </c>
      <c r="U62" s="247">
        <v>5</v>
      </c>
      <c r="V62" s="247"/>
      <c r="W62" s="247">
        <v>5</v>
      </c>
      <c r="X62" s="247"/>
      <c r="Y62" s="247">
        <v>5</v>
      </c>
      <c r="Z62" s="247"/>
      <c r="AA62" s="247">
        <v>5</v>
      </c>
      <c r="AB62" s="247"/>
      <c r="AC62" s="247">
        <v>5</v>
      </c>
      <c r="AD62" s="247"/>
      <c r="AE62" s="247">
        <v>6</v>
      </c>
      <c r="AF62" s="247"/>
      <c r="AG62" s="247">
        <v>5</v>
      </c>
      <c r="AH62" s="247"/>
      <c r="AI62" s="244">
        <f t="shared" si="18"/>
        <v>129</v>
      </c>
      <c r="AJ62" s="245">
        <f t="shared" si="19"/>
        <v>5.16</v>
      </c>
      <c r="AK62" s="171">
        <f t="shared" si="20"/>
        <v>5.176470588235294</v>
      </c>
      <c r="AL62" s="192" t="s">
        <v>1297</v>
      </c>
      <c r="AM62" s="192" t="s">
        <v>1298</v>
      </c>
      <c r="AN62" s="212">
        <v>6</v>
      </c>
      <c r="AO62" s="212">
        <v>4</v>
      </c>
      <c r="AP62" s="212">
        <v>6</v>
      </c>
      <c r="AQ62" s="216"/>
      <c r="AR62" s="218">
        <v>5</v>
      </c>
      <c r="AS62" s="246"/>
      <c r="AT62" s="246">
        <v>5</v>
      </c>
      <c r="AU62" s="246"/>
      <c r="AV62" s="246">
        <v>7</v>
      </c>
      <c r="AW62" s="246"/>
      <c r="AX62" s="246">
        <v>6</v>
      </c>
      <c r="AY62" s="246"/>
      <c r="AZ62" s="246">
        <v>5</v>
      </c>
      <c r="BA62" s="246"/>
      <c r="BB62" s="246">
        <v>6</v>
      </c>
      <c r="BC62" s="246"/>
      <c r="BD62" s="244">
        <f t="shared" si="21"/>
        <v>161</v>
      </c>
      <c r="BE62" s="245">
        <f t="shared" si="22"/>
        <v>5.75</v>
      </c>
      <c r="BF62" s="244">
        <v>5</v>
      </c>
      <c r="BG62" s="244"/>
      <c r="BH62" s="244">
        <v>5</v>
      </c>
      <c r="BI62" s="244"/>
      <c r="BJ62" s="244">
        <v>5</v>
      </c>
      <c r="BK62" s="244"/>
      <c r="BL62" s="244">
        <v>8</v>
      </c>
      <c r="BM62" s="244">
        <v>4</v>
      </c>
      <c r="BN62" s="244">
        <v>5</v>
      </c>
      <c r="BO62" s="244"/>
      <c r="BP62" s="244">
        <f t="shared" si="23"/>
        <v>128</v>
      </c>
      <c r="BQ62" s="245">
        <f t="shared" si="24"/>
        <v>5.818181818181818</v>
      </c>
      <c r="BR62" s="245">
        <f t="shared" si="25"/>
        <v>5.78</v>
      </c>
      <c r="BS62" s="2" t="s">
        <v>1297</v>
      </c>
      <c r="BT62" s="3" t="s">
        <v>1298</v>
      </c>
      <c r="BU62" s="244">
        <v>8</v>
      </c>
      <c r="BV62" s="3"/>
      <c r="BW62" s="244">
        <v>7</v>
      </c>
      <c r="BX62" s="244"/>
      <c r="BY62" s="244">
        <v>5</v>
      </c>
      <c r="BZ62" s="244"/>
      <c r="CA62" s="244">
        <v>5</v>
      </c>
      <c r="CB62" s="244"/>
      <c r="CC62" s="244">
        <v>5</v>
      </c>
      <c r="CD62" s="244">
        <v>3</v>
      </c>
      <c r="CE62" s="244">
        <f t="shared" si="26"/>
        <v>129</v>
      </c>
      <c r="CF62" s="401">
        <f t="shared" si="27"/>
        <v>6.142857142857143</v>
      </c>
      <c r="CG62" s="244">
        <v>7</v>
      </c>
      <c r="CH62" s="244"/>
      <c r="CI62" s="244">
        <v>6</v>
      </c>
      <c r="CJ62" s="244">
        <v>3</v>
      </c>
      <c r="CK62" s="244">
        <v>8</v>
      </c>
      <c r="CL62" s="244"/>
      <c r="CM62" s="244">
        <v>6</v>
      </c>
      <c r="CN62" s="244"/>
      <c r="CO62" s="244">
        <v>7</v>
      </c>
      <c r="CP62" s="244"/>
      <c r="CQ62" s="244">
        <v>5</v>
      </c>
      <c r="CR62" s="244">
        <v>4</v>
      </c>
      <c r="CS62" s="244">
        <v>8</v>
      </c>
      <c r="CT62" s="244"/>
      <c r="CU62" s="244"/>
      <c r="CV62" s="244"/>
      <c r="CW62" s="244">
        <f t="shared" si="12"/>
        <v>162</v>
      </c>
      <c r="CX62" s="245">
        <f t="shared" si="13"/>
        <v>6.48</v>
      </c>
      <c r="CY62" s="442">
        <f t="shared" si="14"/>
        <v>6.326086956521739</v>
      </c>
      <c r="CZ62" s="245">
        <f t="shared" si="15"/>
        <v>5.741496598639456</v>
      </c>
      <c r="DA62" s="244"/>
      <c r="DB62" s="244"/>
      <c r="DC62" s="244"/>
      <c r="DD62" s="244"/>
      <c r="DE62" s="244"/>
      <c r="DF62" s="244"/>
      <c r="DG62" s="244"/>
      <c r="DH62" s="244"/>
      <c r="DI62" s="244"/>
      <c r="DJ62" s="244"/>
      <c r="DK62" s="244"/>
      <c r="DL62" s="244"/>
      <c r="DM62" s="244"/>
      <c r="DN62" s="244"/>
    </row>
    <row r="63" spans="1:118" ht="15.75">
      <c r="A63" s="2">
        <v>58</v>
      </c>
      <c r="B63" s="154" t="s">
        <v>857</v>
      </c>
      <c r="C63" s="155" t="s">
        <v>901</v>
      </c>
      <c r="D63" s="156">
        <v>33827</v>
      </c>
      <c r="E63" s="153" t="s">
        <v>529</v>
      </c>
      <c r="F63" s="154" t="s">
        <v>83</v>
      </c>
      <c r="G63" s="158" t="s">
        <v>322</v>
      </c>
      <c r="H63" s="158"/>
      <c r="I63" s="366">
        <v>8</v>
      </c>
      <c r="J63" s="412"/>
      <c r="K63" s="412">
        <v>8</v>
      </c>
      <c r="L63" s="412"/>
      <c r="M63" s="412">
        <v>6</v>
      </c>
      <c r="N63" s="412"/>
      <c r="O63" s="412">
        <v>7</v>
      </c>
      <c r="P63" s="412"/>
      <c r="Q63" s="412">
        <v>6</v>
      </c>
      <c r="R63" s="412"/>
      <c r="S63" s="260">
        <f t="shared" si="16"/>
        <v>185</v>
      </c>
      <c r="T63" s="261">
        <f t="shared" si="17"/>
        <v>7.115384615384615</v>
      </c>
      <c r="U63" s="292">
        <v>5</v>
      </c>
      <c r="V63" s="292"/>
      <c r="W63" s="292">
        <v>7</v>
      </c>
      <c r="X63" s="292"/>
      <c r="Y63" s="292">
        <v>5</v>
      </c>
      <c r="Z63" s="292"/>
      <c r="AA63" s="292">
        <v>7</v>
      </c>
      <c r="AB63" s="292"/>
      <c r="AC63" s="292">
        <v>8</v>
      </c>
      <c r="AD63" s="292"/>
      <c r="AE63" s="292">
        <v>5</v>
      </c>
      <c r="AF63" s="292"/>
      <c r="AG63" s="292">
        <v>7</v>
      </c>
      <c r="AH63" s="292"/>
      <c r="AI63" s="260">
        <f t="shared" si="18"/>
        <v>154</v>
      </c>
      <c r="AJ63" s="261">
        <f t="shared" si="19"/>
        <v>6.16</v>
      </c>
      <c r="AK63" s="299">
        <f t="shared" si="20"/>
        <v>6.647058823529412</v>
      </c>
      <c r="AL63" s="235" t="s">
        <v>1299</v>
      </c>
      <c r="AM63" s="235" t="s">
        <v>1298</v>
      </c>
      <c r="AN63" s="234">
        <v>6</v>
      </c>
      <c r="AO63" s="234"/>
      <c r="AP63" s="234">
        <v>7</v>
      </c>
      <c r="AQ63" s="414"/>
      <c r="AR63" s="415">
        <v>7</v>
      </c>
      <c r="AS63" s="416"/>
      <c r="AT63" s="416">
        <v>7</v>
      </c>
      <c r="AU63" s="416"/>
      <c r="AV63" s="416">
        <v>7</v>
      </c>
      <c r="AW63" s="416"/>
      <c r="AX63" s="416">
        <v>7</v>
      </c>
      <c r="AY63" s="416"/>
      <c r="AZ63" s="416">
        <v>7</v>
      </c>
      <c r="BA63" s="416"/>
      <c r="BB63" s="416">
        <v>7</v>
      </c>
      <c r="BC63" s="416"/>
      <c r="BD63" s="260">
        <f t="shared" si="21"/>
        <v>191</v>
      </c>
      <c r="BE63" s="261">
        <f t="shared" si="22"/>
        <v>6.821428571428571</v>
      </c>
      <c r="BF63" s="159">
        <v>6</v>
      </c>
      <c r="BG63" s="159"/>
      <c r="BH63" s="159">
        <v>7</v>
      </c>
      <c r="BI63" s="159"/>
      <c r="BJ63" s="159">
        <v>7</v>
      </c>
      <c r="BK63" s="159"/>
      <c r="BL63" s="159">
        <v>8</v>
      </c>
      <c r="BM63" s="159"/>
      <c r="BN63" s="159">
        <v>5</v>
      </c>
      <c r="BO63" s="159"/>
      <c r="BP63" s="244">
        <f t="shared" si="23"/>
        <v>147</v>
      </c>
      <c r="BQ63" s="245">
        <f t="shared" si="24"/>
        <v>6.681818181818182</v>
      </c>
      <c r="BR63" s="245">
        <f t="shared" si="25"/>
        <v>6.76</v>
      </c>
      <c r="BS63" s="2" t="s">
        <v>1299</v>
      </c>
      <c r="BT63" s="3" t="s">
        <v>1298</v>
      </c>
      <c r="BU63" s="159">
        <v>9</v>
      </c>
      <c r="BV63" s="159"/>
      <c r="BW63" s="159">
        <v>6</v>
      </c>
      <c r="BX63" s="159"/>
      <c r="BY63" s="159">
        <v>9</v>
      </c>
      <c r="BZ63" s="159"/>
      <c r="CA63" s="159">
        <v>6</v>
      </c>
      <c r="CB63" s="159"/>
      <c r="CC63" s="159">
        <v>5</v>
      </c>
      <c r="CD63" s="159"/>
      <c r="CE63" s="244">
        <f t="shared" si="26"/>
        <v>155</v>
      </c>
      <c r="CF63" s="401">
        <f t="shared" si="27"/>
        <v>7.380952380952381</v>
      </c>
      <c r="CG63" s="244">
        <v>8</v>
      </c>
      <c r="CH63" s="159"/>
      <c r="CI63" s="159">
        <v>9</v>
      </c>
      <c r="CJ63" s="159"/>
      <c r="CK63" s="159">
        <v>8</v>
      </c>
      <c r="CL63" s="159"/>
      <c r="CM63" s="159">
        <v>6</v>
      </c>
      <c r="CN63" s="159"/>
      <c r="CO63" s="159">
        <v>9</v>
      </c>
      <c r="CP63" s="159"/>
      <c r="CQ63" s="159">
        <v>6</v>
      </c>
      <c r="CR63" s="159"/>
      <c r="CS63" s="244">
        <v>8</v>
      </c>
      <c r="CT63" s="159"/>
      <c r="CU63" s="159"/>
      <c r="CV63" s="159"/>
      <c r="CW63" s="244">
        <f t="shared" si="12"/>
        <v>186</v>
      </c>
      <c r="CX63" s="245">
        <f t="shared" si="13"/>
        <v>7.44</v>
      </c>
      <c r="CY63" s="442">
        <f t="shared" si="14"/>
        <v>7.413043478260869</v>
      </c>
      <c r="CZ63" s="245">
        <f t="shared" si="15"/>
        <v>6.925170068027211</v>
      </c>
      <c r="DA63" s="159"/>
      <c r="DB63" s="159"/>
      <c r="DC63" s="159"/>
      <c r="DD63" s="159"/>
      <c r="DE63" s="159"/>
      <c r="DF63" s="159"/>
      <c r="DG63" s="159"/>
      <c r="DH63" s="159"/>
      <c r="DI63" s="260"/>
      <c r="DJ63" s="260"/>
      <c r="DK63" s="260"/>
      <c r="DL63" s="260"/>
      <c r="DM63" s="260"/>
      <c r="DN63" s="260"/>
    </row>
    <row r="64" spans="1:125" s="356" customFormat="1" ht="15.75">
      <c r="A64" s="2">
        <v>59</v>
      </c>
      <c r="B64" s="159" t="s">
        <v>550</v>
      </c>
      <c r="C64" s="159" t="s">
        <v>901</v>
      </c>
      <c r="D64" s="156">
        <v>33596</v>
      </c>
      <c r="E64" s="153" t="s">
        <v>529</v>
      </c>
      <c r="F64" s="154" t="s">
        <v>103</v>
      </c>
      <c r="G64" s="158" t="s">
        <v>102</v>
      </c>
      <c r="H64" s="158"/>
      <c r="I64" s="412">
        <v>6</v>
      </c>
      <c r="J64" s="412"/>
      <c r="K64" s="412">
        <v>6</v>
      </c>
      <c r="L64" s="412"/>
      <c r="M64" s="412">
        <v>5</v>
      </c>
      <c r="N64" s="412"/>
      <c r="O64" s="412">
        <v>7</v>
      </c>
      <c r="P64" s="412"/>
      <c r="Q64" s="412">
        <v>5</v>
      </c>
      <c r="R64" s="412"/>
      <c r="S64" s="260">
        <f t="shared" si="16"/>
        <v>152</v>
      </c>
      <c r="T64" s="261">
        <f t="shared" si="17"/>
        <v>5.846153846153846</v>
      </c>
      <c r="U64" s="292">
        <v>6</v>
      </c>
      <c r="V64" s="292"/>
      <c r="W64" s="292">
        <v>5</v>
      </c>
      <c r="X64" s="292"/>
      <c r="Y64" s="292">
        <v>5</v>
      </c>
      <c r="Z64" s="292"/>
      <c r="AA64" s="292">
        <v>6</v>
      </c>
      <c r="AB64" s="292"/>
      <c r="AC64" s="292">
        <v>5</v>
      </c>
      <c r="AD64" s="292"/>
      <c r="AE64" s="292">
        <v>5</v>
      </c>
      <c r="AF64" s="292"/>
      <c r="AG64" s="292">
        <v>6</v>
      </c>
      <c r="AH64" s="292"/>
      <c r="AI64" s="260">
        <f t="shared" si="18"/>
        <v>134</v>
      </c>
      <c r="AJ64" s="261">
        <f t="shared" si="19"/>
        <v>5.36</v>
      </c>
      <c r="AK64" s="299">
        <f t="shared" si="20"/>
        <v>5.607843137254902</v>
      </c>
      <c r="AL64" s="235" t="s">
        <v>1297</v>
      </c>
      <c r="AM64" s="235" t="s">
        <v>1298</v>
      </c>
      <c r="AN64" s="234">
        <v>6</v>
      </c>
      <c r="AO64" s="234"/>
      <c r="AP64" s="234">
        <v>7</v>
      </c>
      <c r="AQ64" s="414"/>
      <c r="AR64" s="415">
        <v>5</v>
      </c>
      <c r="AS64" s="416"/>
      <c r="AT64" s="416">
        <v>6</v>
      </c>
      <c r="AU64" s="416"/>
      <c r="AV64" s="416">
        <v>7</v>
      </c>
      <c r="AW64" s="416"/>
      <c r="AX64" s="416">
        <v>6</v>
      </c>
      <c r="AY64" s="416"/>
      <c r="AZ64" s="416">
        <v>6</v>
      </c>
      <c r="BA64" s="416"/>
      <c r="BB64" s="416">
        <v>6</v>
      </c>
      <c r="BC64" s="416"/>
      <c r="BD64" s="260">
        <f t="shared" si="21"/>
        <v>171</v>
      </c>
      <c r="BE64" s="261">
        <f t="shared" si="22"/>
        <v>6.107142857142857</v>
      </c>
      <c r="BF64" s="159">
        <v>6</v>
      </c>
      <c r="BG64" s="159"/>
      <c r="BH64" s="159">
        <v>5</v>
      </c>
      <c r="BI64" s="159"/>
      <c r="BJ64" s="159">
        <v>6</v>
      </c>
      <c r="BK64" s="159"/>
      <c r="BL64" s="159">
        <v>7</v>
      </c>
      <c r="BM64" s="159"/>
      <c r="BN64" s="159">
        <v>6</v>
      </c>
      <c r="BO64" s="159"/>
      <c r="BP64" s="244">
        <f t="shared" si="23"/>
        <v>134</v>
      </c>
      <c r="BQ64" s="245">
        <f t="shared" si="24"/>
        <v>6.090909090909091</v>
      </c>
      <c r="BR64" s="245">
        <f t="shared" si="25"/>
        <v>6.1</v>
      </c>
      <c r="BS64" s="153" t="s">
        <v>1299</v>
      </c>
      <c r="BT64" s="3" t="s">
        <v>1298</v>
      </c>
      <c r="BU64" s="170">
        <v>6</v>
      </c>
      <c r="BV64" s="170"/>
      <c r="BW64" s="170">
        <v>7</v>
      </c>
      <c r="BX64" s="170"/>
      <c r="BY64" s="170">
        <v>7</v>
      </c>
      <c r="BZ64" s="170"/>
      <c r="CA64" s="170">
        <v>6</v>
      </c>
      <c r="CB64" s="170"/>
      <c r="CC64" s="170">
        <v>9</v>
      </c>
      <c r="CD64" s="170"/>
      <c r="CE64" s="244">
        <f t="shared" si="26"/>
        <v>146</v>
      </c>
      <c r="CF64" s="401">
        <f t="shared" si="27"/>
        <v>6.9523809523809526</v>
      </c>
      <c r="CG64" s="244">
        <v>6</v>
      </c>
      <c r="CH64" s="170"/>
      <c r="CI64" s="170">
        <v>8</v>
      </c>
      <c r="CJ64" s="170"/>
      <c r="CK64" s="170">
        <v>7</v>
      </c>
      <c r="CL64" s="170"/>
      <c r="CM64" s="170">
        <v>8</v>
      </c>
      <c r="CN64" s="170"/>
      <c r="CO64" s="170">
        <v>7</v>
      </c>
      <c r="CP64" s="170"/>
      <c r="CQ64" s="170">
        <v>6</v>
      </c>
      <c r="CR64" s="170"/>
      <c r="CS64" s="244">
        <v>8</v>
      </c>
      <c r="CT64" s="170"/>
      <c r="CU64" s="170"/>
      <c r="CV64" s="170"/>
      <c r="CW64" s="244">
        <f t="shared" si="12"/>
        <v>175</v>
      </c>
      <c r="CX64" s="245">
        <f t="shared" si="13"/>
        <v>7</v>
      </c>
      <c r="CY64" s="442">
        <f t="shared" si="14"/>
        <v>6.978260869565218</v>
      </c>
      <c r="CZ64" s="245">
        <f t="shared" si="15"/>
        <v>6.204081632653061</v>
      </c>
      <c r="DA64" s="170"/>
      <c r="DB64" s="170"/>
      <c r="DC64" s="170"/>
      <c r="DD64" s="170"/>
      <c r="DE64" s="170"/>
      <c r="DF64" s="170"/>
      <c r="DG64" s="170"/>
      <c r="DH64" s="170"/>
      <c r="DI64" s="292"/>
      <c r="DJ64" s="311"/>
      <c r="DK64" s="311"/>
      <c r="DL64" s="311"/>
      <c r="DM64" s="311"/>
      <c r="DN64" s="311"/>
      <c r="DO64" s="311"/>
      <c r="DP64" s="311"/>
      <c r="DQ64" s="311"/>
      <c r="DR64" s="311"/>
      <c r="DS64" s="355"/>
      <c r="DT64" s="355"/>
      <c r="DU64" s="355"/>
    </row>
    <row r="65" spans="1:122" s="356" customFormat="1" ht="15.75">
      <c r="A65" s="2">
        <v>60</v>
      </c>
      <c r="B65" s="3" t="s">
        <v>950</v>
      </c>
      <c r="C65" s="3" t="s">
        <v>901</v>
      </c>
      <c r="D65" s="29">
        <v>33724</v>
      </c>
      <c r="E65" s="2" t="s">
        <v>529</v>
      </c>
      <c r="F65" s="3" t="s">
        <v>994</v>
      </c>
      <c r="G65" s="90" t="s">
        <v>91</v>
      </c>
      <c r="H65" s="90"/>
      <c r="I65" s="180">
        <v>5</v>
      </c>
      <c r="J65" s="179" t="s">
        <v>1289</v>
      </c>
      <c r="K65" s="179">
        <v>6</v>
      </c>
      <c r="L65" s="179"/>
      <c r="M65" s="179">
        <v>6</v>
      </c>
      <c r="N65" s="179"/>
      <c r="O65" s="179">
        <v>6</v>
      </c>
      <c r="P65" s="179"/>
      <c r="Q65" s="179">
        <v>5</v>
      </c>
      <c r="R65" s="179"/>
      <c r="S65" s="244">
        <f t="shared" si="16"/>
        <v>146</v>
      </c>
      <c r="T65" s="245">
        <f t="shared" si="17"/>
        <v>5.615384615384615</v>
      </c>
      <c r="U65" s="247">
        <v>6</v>
      </c>
      <c r="V65" s="247"/>
      <c r="W65" s="247">
        <v>6</v>
      </c>
      <c r="X65" s="247"/>
      <c r="Y65" s="247">
        <v>5</v>
      </c>
      <c r="Z65" s="247"/>
      <c r="AA65" s="247">
        <v>6</v>
      </c>
      <c r="AB65" s="247"/>
      <c r="AC65" s="247">
        <v>7</v>
      </c>
      <c r="AD65" s="247"/>
      <c r="AE65" s="247">
        <v>5</v>
      </c>
      <c r="AF65" s="247"/>
      <c r="AG65" s="247">
        <v>6</v>
      </c>
      <c r="AH65" s="247"/>
      <c r="AI65" s="244">
        <f t="shared" si="18"/>
        <v>144</v>
      </c>
      <c r="AJ65" s="245">
        <f t="shared" si="19"/>
        <v>5.76</v>
      </c>
      <c r="AK65" s="171">
        <f t="shared" si="20"/>
        <v>5.686274509803922</v>
      </c>
      <c r="AL65" s="192" t="s">
        <v>1297</v>
      </c>
      <c r="AM65" s="192" t="s">
        <v>1298</v>
      </c>
      <c r="AN65" s="212">
        <v>5</v>
      </c>
      <c r="AO65" s="212"/>
      <c r="AP65" s="212">
        <v>6</v>
      </c>
      <c r="AQ65" s="216"/>
      <c r="AR65" s="218">
        <v>5</v>
      </c>
      <c r="AS65" s="246"/>
      <c r="AT65" s="246">
        <v>6</v>
      </c>
      <c r="AU65" s="246"/>
      <c r="AV65" s="246">
        <v>8</v>
      </c>
      <c r="AW65" s="246"/>
      <c r="AX65" s="246">
        <v>7</v>
      </c>
      <c r="AY65" s="246"/>
      <c r="AZ65" s="246">
        <v>6</v>
      </c>
      <c r="BA65" s="246"/>
      <c r="BB65" s="246">
        <v>8</v>
      </c>
      <c r="BC65" s="246"/>
      <c r="BD65" s="244">
        <f t="shared" si="21"/>
        <v>177</v>
      </c>
      <c r="BE65" s="245">
        <f t="shared" si="22"/>
        <v>6.321428571428571</v>
      </c>
      <c r="BF65" s="244">
        <v>5</v>
      </c>
      <c r="BG65" s="244"/>
      <c r="BH65" s="244">
        <v>5</v>
      </c>
      <c r="BI65" s="244"/>
      <c r="BJ65" s="244">
        <v>6</v>
      </c>
      <c r="BK65" s="244"/>
      <c r="BL65" s="244">
        <v>6</v>
      </c>
      <c r="BM65" s="244"/>
      <c r="BN65" s="244">
        <v>5</v>
      </c>
      <c r="BO65" s="244"/>
      <c r="BP65" s="244">
        <f t="shared" si="23"/>
        <v>120</v>
      </c>
      <c r="BQ65" s="245">
        <f t="shared" si="24"/>
        <v>5.454545454545454</v>
      </c>
      <c r="BR65" s="245">
        <f t="shared" si="25"/>
        <v>5.94</v>
      </c>
      <c r="BS65" s="153" t="s">
        <v>1299</v>
      </c>
      <c r="BT65" s="3" t="s">
        <v>1298</v>
      </c>
      <c r="BU65" s="247">
        <v>6</v>
      </c>
      <c r="BV65" s="136"/>
      <c r="BW65" s="247">
        <v>8</v>
      </c>
      <c r="BX65" s="247"/>
      <c r="BY65" s="247">
        <v>8</v>
      </c>
      <c r="BZ65" s="247"/>
      <c r="CA65" s="247">
        <v>6</v>
      </c>
      <c r="CB65" s="247"/>
      <c r="CC65" s="247">
        <v>6</v>
      </c>
      <c r="CD65" s="247">
        <v>3</v>
      </c>
      <c r="CE65" s="244">
        <f t="shared" si="26"/>
        <v>142</v>
      </c>
      <c r="CF65" s="401">
        <f t="shared" si="27"/>
        <v>6.761904761904762</v>
      </c>
      <c r="CG65" s="247">
        <v>7</v>
      </c>
      <c r="CH65" s="247"/>
      <c r="CI65" s="247">
        <v>7</v>
      </c>
      <c r="CJ65" s="247"/>
      <c r="CK65" s="247">
        <v>9</v>
      </c>
      <c r="CL65" s="247"/>
      <c r="CM65" s="247">
        <v>7</v>
      </c>
      <c r="CN65" s="247"/>
      <c r="CO65" s="247">
        <v>7</v>
      </c>
      <c r="CP65" s="247"/>
      <c r="CQ65" s="247">
        <v>6</v>
      </c>
      <c r="CR65" s="247"/>
      <c r="CS65" s="244">
        <v>8</v>
      </c>
      <c r="CT65" s="247"/>
      <c r="CU65" s="247"/>
      <c r="CV65" s="247"/>
      <c r="CW65" s="244">
        <f t="shared" si="12"/>
        <v>179</v>
      </c>
      <c r="CX65" s="245">
        <f t="shared" si="13"/>
        <v>7.16</v>
      </c>
      <c r="CY65" s="442">
        <f t="shared" si="14"/>
        <v>6.978260869565218</v>
      </c>
      <c r="CZ65" s="245">
        <f t="shared" si="15"/>
        <v>6.1768707482993195</v>
      </c>
      <c r="DA65" s="247"/>
      <c r="DB65" s="247"/>
      <c r="DC65" s="247"/>
      <c r="DD65" s="247"/>
      <c r="DE65" s="247"/>
      <c r="DF65" s="247"/>
      <c r="DG65" s="247"/>
      <c r="DH65" s="247"/>
      <c r="DI65" s="247"/>
      <c r="DJ65" s="380"/>
      <c r="DK65" s="380"/>
      <c r="DL65" s="380"/>
      <c r="DM65" s="380"/>
      <c r="DN65" s="380"/>
      <c r="DO65" s="380"/>
      <c r="DP65" s="380"/>
      <c r="DQ65" s="380"/>
      <c r="DR65" s="380"/>
    </row>
    <row r="66" spans="1:122" s="356" customFormat="1" ht="15.75">
      <c r="A66" s="2">
        <v>61</v>
      </c>
      <c r="B66" s="6" t="s">
        <v>873</v>
      </c>
      <c r="C66" s="177" t="s">
        <v>66</v>
      </c>
      <c r="D66" s="25" t="s">
        <v>1352</v>
      </c>
      <c r="E66" s="25"/>
      <c r="F66" s="6"/>
      <c r="G66" s="91"/>
      <c r="H66" s="91"/>
      <c r="I66" s="6">
        <v>5</v>
      </c>
      <c r="J66" s="6"/>
      <c r="K66" s="6">
        <v>7</v>
      </c>
      <c r="L66" s="6"/>
      <c r="M66" s="6">
        <v>5</v>
      </c>
      <c r="N66" s="6"/>
      <c r="O66" s="6">
        <v>5</v>
      </c>
      <c r="P66" s="6"/>
      <c r="Q66" s="6">
        <v>6</v>
      </c>
      <c r="R66" s="6"/>
      <c r="S66" s="6">
        <f t="shared" si="16"/>
        <v>149</v>
      </c>
      <c r="T66" s="6">
        <f t="shared" si="17"/>
        <v>5.730769230769231</v>
      </c>
      <c r="U66" s="177">
        <v>8</v>
      </c>
      <c r="V66" s="177"/>
      <c r="W66" s="177">
        <v>8</v>
      </c>
      <c r="X66" s="177"/>
      <c r="Y66" s="177">
        <v>8</v>
      </c>
      <c r="Z66" s="177"/>
      <c r="AA66" s="177">
        <v>7</v>
      </c>
      <c r="AB66" s="177"/>
      <c r="AC66" s="177">
        <v>8</v>
      </c>
      <c r="AD66" s="177"/>
      <c r="AE66" s="177">
        <v>7</v>
      </c>
      <c r="AF66" s="177"/>
      <c r="AG66" s="177">
        <v>8</v>
      </c>
      <c r="AH66" s="177"/>
      <c r="AI66" s="6">
        <f t="shared" si="18"/>
        <v>193</v>
      </c>
      <c r="AJ66" s="123">
        <f t="shared" si="19"/>
        <v>7.72</v>
      </c>
      <c r="AK66" s="367">
        <f t="shared" si="20"/>
        <v>6.705882352941177</v>
      </c>
      <c r="AL66" s="193" t="s">
        <v>1299</v>
      </c>
      <c r="AM66" s="193" t="s">
        <v>1298</v>
      </c>
      <c r="AN66" s="6">
        <v>6</v>
      </c>
      <c r="AO66" s="6"/>
      <c r="AP66" s="368">
        <v>8</v>
      </c>
      <c r="AQ66" s="6"/>
      <c r="AR66" s="369">
        <v>7</v>
      </c>
      <c r="AS66" s="6"/>
      <c r="AT66" s="369">
        <v>8</v>
      </c>
      <c r="AU66" s="6"/>
      <c r="AV66" s="6">
        <v>7</v>
      </c>
      <c r="AW66" s="6"/>
      <c r="AX66" s="369">
        <v>7</v>
      </c>
      <c r="AY66" s="6"/>
      <c r="AZ66" s="6">
        <v>7</v>
      </c>
      <c r="BA66" s="6"/>
      <c r="BB66" s="6">
        <v>5</v>
      </c>
      <c r="BC66" s="6">
        <v>4</v>
      </c>
      <c r="BD66" s="250">
        <f t="shared" si="21"/>
        <v>190</v>
      </c>
      <c r="BE66" s="251">
        <f t="shared" si="22"/>
        <v>6.785714285714286</v>
      </c>
      <c r="BF66" s="250">
        <v>6</v>
      </c>
      <c r="BG66" s="250"/>
      <c r="BH66" s="250">
        <v>7</v>
      </c>
      <c r="BI66" s="250"/>
      <c r="BJ66" s="250">
        <v>7</v>
      </c>
      <c r="BK66" s="250"/>
      <c r="BL66" s="250">
        <v>7</v>
      </c>
      <c r="BM66" s="250"/>
      <c r="BN66" s="250">
        <v>5</v>
      </c>
      <c r="BO66" s="250"/>
      <c r="BP66" s="250">
        <f t="shared" si="23"/>
        <v>141</v>
      </c>
      <c r="BQ66" s="251">
        <f t="shared" si="24"/>
        <v>6.409090909090909</v>
      </c>
      <c r="BR66" s="251">
        <f t="shared" si="25"/>
        <v>6.62</v>
      </c>
      <c r="BS66" s="153" t="s">
        <v>1299</v>
      </c>
      <c r="BT66" s="6" t="s">
        <v>1298</v>
      </c>
      <c r="BU66" s="311">
        <v>9</v>
      </c>
      <c r="BV66" s="177"/>
      <c r="BW66" s="311">
        <v>8</v>
      </c>
      <c r="BX66" s="311"/>
      <c r="BY66" s="311">
        <v>8</v>
      </c>
      <c r="BZ66" s="311"/>
      <c r="CA66" s="311">
        <v>8</v>
      </c>
      <c r="CB66" s="311"/>
      <c r="CC66" s="311">
        <v>9</v>
      </c>
      <c r="CD66" s="311"/>
      <c r="CE66" s="244">
        <f t="shared" si="26"/>
        <v>178</v>
      </c>
      <c r="CF66" s="401">
        <f t="shared" si="27"/>
        <v>8.476190476190476</v>
      </c>
      <c r="CG66" s="311">
        <v>8</v>
      </c>
      <c r="CH66" s="311"/>
      <c r="CI66" s="311">
        <v>8</v>
      </c>
      <c r="CJ66" s="311"/>
      <c r="CK66" s="311">
        <v>7</v>
      </c>
      <c r="CL66" s="311"/>
      <c r="CM66" s="311">
        <v>7</v>
      </c>
      <c r="CN66" s="311"/>
      <c r="CO66" s="311">
        <v>8</v>
      </c>
      <c r="CP66" s="311"/>
      <c r="CQ66" s="311">
        <v>6</v>
      </c>
      <c r="CR66" s="311"/>
      <c r="CS66" s="250">
        <v>8</v>
      </c>
      <c r="CT66" s="311"/>
      <c r="CU66" s="311"/>
      <c r="CV66" s="311"/>
      <c r="CW66" s="250">
        <f t="shared" si="12"/>
        <v>181</v>
      </c>
      <c r="CX66" s="251">
        <f t="shared" si="13"/>
        <v>7.24</v>
      </c>
      <c r="CY66" s="443">
        <f t="shared" si="14"/>
        <v>7.804347826086956</v>
      </c>
      <c r="CZ66" s="251">
        <f t="shared" si="15"/>
        <v>7.020408163265306</v>
      </c>
      <c r="DA66" s="311"/>
      <c r="DB66" s="311"/>
      <c r="DC66" s="311"/>
      <c r="DD66" s="311"/>
      <c r="DE66" s="311"/>
      <c r="DF66" s="311"/>
      <c r="DG66" s="311"/>
      <c r="DH66" s="311"/>
      <c r="DI66" s="311"/>
      <c r="DJ66" s="380"/>
      <c r="DK66" s="380"/>
      <c r="DL66" s="380"/>
      <c r="DM66" s="380"/>
      <c r="DN66" s="380"/>
      <c r="DO66" s="380"/>
      <c r="DP66" s="380"/>
      <c r="DQ66" s="380"/>
      <c r="DR66" s="380"/>
    </row>
    <row r="67" spans="1:57" ht="15">
      <c r="A67" s="32"/>
      <c r="B67" s="52"/>
      <c r="C67" s="164"/>
      <c r="D67" s="26"/>
      <c r="E67" s="26"/>
      <c r="F67" s="52"/>
      <c r="G67" s="50"/>
      <c r="H67" s="50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164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289"/>
      <c r="AQ67" s="52"/>
      <c r="AR67" s="290"/>
      <c r="AS67" s="52"/>
      <c r="AT67" s="290"/>
      <c r="AU67" s="52"/>
      <c r="AV67" s="52"/>
      <c r="AW67" s="52"/>
      <c r="AX67" s="290"/>
      <c r="AY67" s="52"/>
      <c r="AZ67" s="52"/>
      <c r="BA67" s="52"/>
      <c r="BB67" s="52"/>
      <c r="BC67" s="52"/>
      <c r="BD67" s="52"/>
      <c r="BE67" s="52"/>
    </row>
    <row r="68" spans="1:57" ht="15">
      <c r="A68" s="52"/>
      <c r="B68" s="52"/>
      <c r="C68" s="52"/>
      <c r="D68" s="26">
        <f>4.85*0.3</f>
        <v>1.4549999999999998</v>
      </c>
      <c r="E68" s="26"/>
      <c r="F68" s="52"/>
      <c r="G68" s="50"/>
      <c r="H68" s="50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</row>
    <row r="69" spans="1:45" ht="15.75">
      <c r="A69" s="244"/>
      <c r="B69" s="286"/>
      <c r="C69" s="287"/>
      <c r="D69" s="38">
        <f>D68+0.5+2.4</f>
        <v>4.3549999999999995</v>
      </c>
      <c r="E69" s="38"/>
      <c r="F69" s="286"/>
      <c r="G69" s="288"/>
      <c r="H69" s="288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</row>
    <row r="70" spans="1:45" ht="15.75">
      <c r="A70" s="244"/>
      <c r="B70" s="286"/>
      <c r="C70" s="287"/>
      <c r="D70" s="38"/>
      <c r="E70" s="38"/>
      <c r="F70" s="286"/>
      <c r="G70" s="288"/>
      <c r="H70" s="288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</row>
    <row r="71" spans="9:18" ht="15.75">
      <c r="I71" s="252"/>
      <c r="J71" s="252"/>
      <c r="K71" s="252"/>
      <c r="L71" s="252"/>
      <c r="M71" s="252"/>
      <c r="N71" s="252"/>
      <c r="O71" s="252"/>
      <c r="P71" s="252"/>
      <c r="Q71" s="252"/>
      <c r="R71" s="252"/>
    </row>
    <row r="72" spans="9:18" ht="15.75">
      <c r="I72" s="252"/>
      <c r="J72" s="252"/>
      <c r="K72" s="252"/>
      <c r="L72" s="252"/>
      <c r="M72" s="252"/>
      <c r="N72" s="252"/>
      <c r="O72" s="252"/>
      <c r="P72" s="252"/>
      <c r="Q72" s="252"/>
      <c r="R72" s="252"/>
    </row>
    <row r="73" spans="1:45" ht="15.75">
      <c r="A73" s="2">
        <v>5</v>
      </c>
      <c r="B73" s="19" t="s">
        <v>550</v>
      </c>
      <c r="C73" s="39" t="s">
        <v>162</v>
      </c>
      <c r="D73" s="29">
        <v>32562</v>
      </c>
      <c r="E73" s="2" t="s">
        <v>529</v>
      </c>
      <c r="F73" s="19" t="s">
        <v>72</v>
      </c>
      <c r="G73" s="14" t="s">
        <v>67</v>
      </c>
      <c r="H73" s="14"/>
      <c r="I73" s="253">
        <v>4</v>
      </c>
      <c r="J73" s="179">
        <v>3</v>
      </c>
      <c r="K73" s="179">
        <v>5</v>
      </c>
      <c r="L73" s="179"/>
      <c r="M73" s="253">
        <v>3</v>
      </c>
      <c r="N73" s="179" t="s">
        <v>1245</v>
      </c>
      <c r="O73" s="253">
        <v>4</v>
      </c>
      <c r="P73" s="179" t="s">
        <v>1244</v>
      </c>
      <c r="Q73" s="179">
        <v>5</v>
      </c>
      <c r="R73" s="179"/>
      <c r="S73" s="244">
        <f>Q73*Q$5+O73*O$5+M73*M$5+K73*K$5+I73*I$5</f>
        <v>112</v>
      </c>
      <c r="T73" s="245">
        <f>S73/S$5</f>
        <v>4.3076923076923075</v>
      </c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</row>
    <row r="74" ht="15">
      <c r="A74" s="57" t="s">
        <v>1328</v>
      </c>
    </row>
    <row r="76" spans="1:118" ht="15.75">
      <c r="A76" s="2">
        <v>16</v>
      </c>
      <c r="B76" s="19" t="s">
        <v>238</v>
      </c>
      <c r="C76" s="39" t="s">
        <v>206</v>
      </c>
      <c r="D76" s="29">
        <v>33869</v>
      </c>
      <c r="E76" s="2" t="s">
        <v>38</v>
      </c>
      <c r="F76" s="19" t="s">
        <v>324</v>
      </c>
      <c r="G76" s="14" t="s">
        <v>177</v>
      </c>
      <c r="H76" s="14"/>
      <c r="I76" s="253">
        <v>4</v>
      </c>
      <c r="J76" s="179">
        <v>2</v>
      </c>
      <c r="K76" s="179">
        <v>4</v>
      </c>
      <c r="L76" s="179"/>
      <c r="M76" s="253">
        <v>4</v>
      </c>
      <c r="N76" s="179">
        <v>2</v>
      </c>
      <c r="O76" s="253">
        <v>4</v>
      </c>
      <c r="P76" s="179" t="s">
        <v>1244</v>
      </c>
      <c r="Q76" s="179">
        <v>6</v>
      </c>
      <c r="R76" s="179"/>
      <c r="S76" s="244">
        <f aca="true" t="shared" si="28" ref="S76:S81">Q76*Q$5+O76*O$5+M76*M$5+K76*K$5+I76*I$5</f>
        <v>114</v>
      </c>
      <c r="T76" s="245">
        <f aca="true" t="shared" si="29" ref="T76:T81">S76/S$5</f>
        <v>4.384615384615385</v>
      </c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  <c r="CV76" s="244"/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4"/>
      <c r="DI76" s="244"/>
      <c r="DJ76" s="244"/>
      <c r="DK76" s="244"/>
      <c r="DL76" s="244"/>
      <c r="DM76" s="244"/>
      <c r="DN76" s="244"/>
    </row>
    <row r="77" spans="1:118" ht="15.75">
      <c r="A77" s="2">
        <v>37</v>
      </c>
      <c r="B77" s="19" t="s">
        <v>97</v>
      </c>
      <c r="C77" s="39" t="s">
        <v>466</v>
      </c>
      <c r="D77" s="29">
        <v>33673</v>
      </c>
      <c r="E77" s="2" t="s">
        <v>38</v>
      </c>
      <c r="F77" s="19" t="s">
        <v>326</v>
      </c>
      <c r="G77" s="14" t="s">
        <v>102</v>
      </c>
      <c r="H77" s="14"/>
      <c r="I77" s="179">
        <v>2</v>
      </c>
      <c r="J77" s="179"/>
      <c r="K77" s="179">
        <v>2</v>
      </c>
      <c r="L77" s="179"/>
      <c r="M77" s="179">
        <v>1</v>
      </c>
      <c r="N77" s="179"/>
      <c r="O77" s="179">
        <v>2</v>
      </c>
      <c r="P77" s="179"/>
      <c r="Q77" s="179"/>
      <c r="R77" s="179"/>
      <c r="S77" s="244">
        <f t="shared" si="28"/>
        <v>38</v>
      </c>
      <c r="T77" s="245">
        <f t="shared" si="29"/>
        <v>1.4615384615384615</v>
      </c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4"/>
      <c r="BY77" s="244"/>
      <c r="BZ77" s="244"/>
      <c r="CA77" s="244"/>
      <c r="CB77" s="244"/>
      <c r="CC77" s="244"/>
      <c r="CD77" s="244"/>
      <c r="CE77" s="244"/>
      <c r="CF77" s="244"/>
      <c r="CG77" s="244"/>
      <c r="CH77" s="244"/>
      <c r="CI77" s="244"/>
      <c r="CJ77" s="244"/>
      <c r="CK77" s="244"/>
      <c r="CL77" s="244"/>
      <c r="CM77" s="244"/>
      <c r="CN77" s="244"/>
      <c r="CO77" s="244"/>
      <c r="CP77" s="244"/>
      <c r="CQ77" s="244"/>
      <c r="CR77" s="244"/>
      <c r="CS77" s="244"/>
      <c r="CT77" s="244"/>
      <c r="CU77" s="244"/>
      <c r="CV77" s="244"/>
      <c r="CW77" s="244"/>
      <c r="CX77" s="244"/>
      <c r="CY77" s="244"/>
      <c r="CZ77" s="244"/>
      <c r="DA77" s="244"/>
      <c r="DB77" s="244"/>
      <c r="DC77" s="244"/>
      <c r="DD77" s="244"/>
      <c r="DE77" s="244"/>
      <c r="DF77" s="244"/>
      <c r="DG77" s="244"/>
      <c r="DH77" s="244"/>
      <c r="DI77" s="244"/>
      <c r="DJ77" s="244"/>
      <c r="DK77" s="244"/>
      <c r="DL77" s="244"/>
      <c r="DM77" s="244"/>
      <c r="DN77" s="244"/>
    </row>
    <row r="78" spans="1:118" ht="15.75">
      <c r="A78" s="2">
        <v>55</v>
      </c>
      <c r="B78" s="19" t="s">
        <v>988</v>
      </c>
      <c r="C78" s="39" t="s">
        <v>643</v>
      </c>
      <c r="D78" s="29">
        <v>33671</v>
      </c>
      <c r="E78" s="2" t="s">
        <v>529</v>
      </c>
      <c r="F78" s="19" t="s">
        <v>420</v>
      </c>
      <c r="G78" s="14" t="s">
        <v>322</v>
      </c>
      <c r="H78" s="14"/>
      <c r="I78" s="179">
        <v>5</v>
      </c>
      <c r="J78" s="179"/>
      <c r="K78" s="179">
        <v>6</v>
      </c>
      <c r="L78" s="179"/>
      <c r="M78" s="179">
        <v>7</v>
      </c>
      <c r="N78" s="179"/>
      <c r="O78" s="179">
        <v>8</v>
      </c>
      <c r="P78" s="179"/>
      <c r="Q78" s="179">
        <v>8</v>
      </c>
      <c r="R78" s="179"/>
      <c r="S78" s="244">
        <f t="shared" si="28"/>
        <v>175</v>
      </c>
      <c r="T78" s="245">
        <f t="shared" si="29"/>
        <v>6.730769230769231</v>
      </c>
      <c r="U78" s="244">
        <v>6</v>
      </c>
      <c r="V78" s="244"/>
      <c r="W78" s="244">
        <v>9</v>
      </c>
      <c r="X78" s="244"/>
      <c r="Y78" s="244">
        <v>8</v>
      </c>
      <c r="Z78" s="244"/>
      <c r="AA78" s="244">
        <v>8</v>
      </c>
      <c r="AB78" s="244"/>
      <c r="AC78" s="244">
        <v>6</v>
      </c>
      <c r="AD78" s="244"/>
      <c r="AE78" s="244">
        <v>7</v>
      </c>
      <c r="AF78" s="244"/>
      <c r="AG78" s="244">
        <v>8</v>
      </c>
      <c r="AH78" s="244"/>
      <c r="AI78" s="244">
        <f>AG78*AG$5+AE78*AE$5+AC78*AC$5+AA78*AA$5+Y78*Y$5+W78*W$5+U78*U$5</f>
        <v>188</v>
      </c>
      <c r="AJ78" s="245">
        <f>AI78/AI$5</f>
        <v>7.52</v>
      </c>
      <c r="AK78" s="171">
        <f>(AI78+S78)/AK$5</f>
        <v>7.117647058823529</v>
      </c>
      <c r="AL78" s="192" t="s">
        <v>1301</v>
      </c>
      <c r="AM78" s="192" t="s">
        <v>1298</v>
      </c>
      <c r="AN78" s="212">
        <v>4</v>
      </c>
      <c r="AO78" s="212"/>
      <c r="AP78" s="212"/>
      <c r="AQ78" s="216"/>
      <c r="AR78" s="218"/>
      <c r="AS78" s="246"/>
      <c r="AT78" s="246"/>
      <c r="AU78" s="246"/>
      <c r="AV78" s="246">
        <v>7</v>
      </c>
      <c r="AW78" s="246"/>
      <c r="AX78" s="246"/>
      <c r="AY78" s="246"/>
      <c r="AZ78" s="246"/>
      <c r="BA78" s="246"/>
      <c r="BB78" s="246">
        <v>4</v>
      </c>
      <c r="BC78" s="246"/>
      <c r="BD78" s="244">
        <f>BB78*BB$5+AZ78*AZ$5+AX78*AX$5+AV78*AV$5+AT78*AT$5+AR78*AR$5+AP78*AP$5+AN78*AN$5</f>
        <v>57</v>
      </c>
      <c r="BE78" s="245">
        <f>BD78/BD$5</f>
        <v>2.0357142857142856</v>
      </c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5">
        <f>(BP78+BD78)/BR$5</f>
        <v>1.14</v>
      </c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4"/>
      <c r="CF78" s="244"/>
      <c r="CG78" s="244"/>
      <c r="CH78" s="244"/>
      <c r="CI78" s="244"/>
      <c r="CJ78" s="244"/>
      <c r="CK78" s="244"/>
      <c r="CL78" s="244"/>
      <c r="CM78" s="244"/>
      <c r="CN78" s="244"/>
      <c r="CO78" s="244"/>
      <c r="CP78" s="244"/>
      <c r="CQ78" s="244"/>
      <c r="CR78" s="244"/>
      <c r="CS78" s="244"/>
      <c r="CT78" s="244"/>
      <c r="CU78" s="244"/>
      <c r="CV78" s="244"/>
      <c r="CW78" s="244"/>
      <c r="CX78" s="244"/>
      <c r="CY78" s="244"/>
      <c r="CZ78" s="244"/>
      <c r="DA78" s="244"/>
      <c r="DB78" s="244"/>
      <c r="DC78" s="244"/>
      <c r="DD78" s="244"/>
      <c r="DE78" s="244"/>
      <c r="DF78" s="244"/>
      <c r="DG78" s="244"/>
      <c r="DH78" s="244"/>
      <c r="DI78" s="244"/>
      <c r="DJ78" s="244"/>
      <c r="DK78" s="244"/>
      <c r="DL78" s="244"/>
      <c r="DM78" s="244"/>
      <c r="DN78" s="244"/>
    </row>
    <row r="79" spans="1:118" ht="15.75">
      <c r="A79" s="2">
        <v>2</v>
      </c>
      <c r="B79" s="19" t="s">
        <v>942</v>
      </c>
      <c r="C79" s="39" t="s">
        <v>170</v>
      </c>
      <c r="D79" s="29">
        <v>33698</v>
      </c>
      <c r="E79" s="2" t="s">
        <v>529</v>
      </c>
      <c r="F79" s="19" t="s">
        <v>943</v>
      </c>
      <c r="G79" s="14" t="s">
        <v>278</v>
      </c>
      <c r="H79" s="14"/>
      <c r="I79" s="179">
        <v>5</v>
      </c>
      <c r="J79" s="179">
        <v>3</v>
      </c>
      <c r="K79" s="179">
        <v>6</v>
      </c>
      <c r="L79" s="179">
        <v>3</v>
      </c>
      <c r="M79" s="179">
        <v>6</v>
      </c>
      <c r="N79" s="179"/>
      <c r="O79" s="179">
        <v>6</v>
      </c>
      <c r="P79" s="179"/>
      <c r="Q79" s="179">
        <v>5</v>
      </c>
      <c r="R79" s="179"/>
      <c r="S79" s="244">
        <f t="shared" si="28"/>
        <v>146</v>
      </c>
      <c r="T79" s="245">
        <f t="shared" si="29"/>
        <v>5.615384615384615</v>
      </c>
      <c r="U79" s="247">
        <v>4</v>
      </c>
      <c r="V79" s="247">
        <v>4</v>
      </c>
      <c r="W79" s="247">
        <v>5</v>
      </c>
      <c r="X79" s="247"/>
      <c r="Y79" s="247">
        <v>5</v>
      </c>
      <c r="Z79" s="247"/>
      <c r="AA79" s="247">
        <v>6</v>
      </c>
      <c r="AB79" s="247"/>
      <c r="AC79" s="247">
        <v>5</v>
      </c>
      <c r="AD79" s="247"/>
      <c r="AE79" s="247">
        <v>5</v>
      </c>
      <c r="AF79" s="247"/>
      <c r="AG79" s="247">
        <v>6</v>
      </c>
      <c r="AH79" s="247"/>
      <c r="AI79" s="244">
        <f>AG79*AG$5+AE79*AE$5+AC79*AC$5+AA79*AA$5+Y79*Y$5+W79*W$5+U79*U$5</f>
        <v>128</v>
      </c>
      <c r="AJ79" s="245">
        <f>AI79/AI$5</f>
        <v>5.12</v>
      </c>
      <c r="AK79" s="171">
        <f>(AI79+S79)/AK$5</f>
        <v>5.372549019607843</v>
      </c>
      <c r="AL79" s="192" t="s">
        <v>1297</v>
      </c>
      <c r="AM79" s="192" t="s">
        <v>1298</v>
      </c>
      <c r="AN79" s="212">
        <v>5</v>
      </c>
      <c r="AO79" s="212"/>
      <c r="AP79" s="212">
        <v>7</v>
      </c>
      <c r="AQ79" s="216"/>
      <c r="AR79" s="218">
        <v>5</v>
      </c>
      <c r="AS79" s="246"/>
      <c r="AT79" s="246">
        <v>6</v>
      </c>
      <c r="AU79" s="246"/>
      <c r="AV79" s="246">
        <v>6</v>
      </c>
      <c r="AW79" s="246"/>
      <c r="AX79" s="246">
        <v>7</v>
      </c>
      <c r="AY79" s="246"/>
      <c r="AZ79" s="246">
        <v>6</v>
      </c>
      <c r="BA79" s="246"/>
      <c r="BB79" s="246">
        <v>6</v>
      </c>
      <c r="BC79" s="246">
        <v>4</v>
      </c>
      <c r="BD79" s="244">
        <f>BB79*BB$5+AZ79*AZ$5+AX79*AX$5+AV79*AV$5+AT79*AT$5+AR79*AR$5+AP79*AP$5+AN79*AN$5</f>
        <v>166</v>
      </c>
      <c r="BE79" s="245">
        <f>BD79/BD$5</f>
        <v>5.928571428571429</v>
      </c>
      <c r="BF79" s="244">
        <v>4</v>
      </c>
      <c r="BG79" s="244">
        <v>3</v>
      </c>
      <c r="BH79" s="244">
        <v>4</v>
      </c>
      <c r="BI79" s="244"/>
      <c r="BJ79" s="244">
        <v>4</v>
      </c>
      <c r="BK79" s="244"/>
      <c r="BL79" s="244">
        <v>4</v>
      </c>
      <c r="BM79" s="244"/>
      <c r="BN79" s="244">
        <v>6</v>
      </c>
      <c r="BO79" s="244"/>
      <c r="BP79" s="244">
        <f>BN79*BN$5+BL79*BL$5+BJ79*BJ$5+BH79*BH$5+BF79*BF$5</f>
        <v>98</v>
      </c>
      <c r="BQ79" s="245">
        <f>BP79/BQ$5</f>
        <v>4.454545454545454</v>
      </c>
      <c r="BR79" s="245">
        <f>(BP79+BD79)/BR$5</f>
        <v>5.28</v>
      </c>
      <c r="BS79" s="2" t="s">
        <v>1297</v>
      </c>
      <c r="BT79" s="3" t="s">
        <v>1298</v>
      </c>
      <c r="BU79" s="244"/>
      <c r="BV79" s="3"/>
      <c r="BW79" s="244"/>
      <c r="BX79" s="244"/>
      <c r="BY79" s="244"/>
      <c r="BZ79" s="244"/>
      <c r="CA79" s="244"/>
      <c r="CB79" s="244"/>
      <c r="CC79" s="244"/>
      <c r="CD79" s="244"/>
      <c r="CE79" s="244"/>
      <c r="CF79" s="244"/>
      <c r="CG79" s="244"/>
      <c r="CH79" s="244"/>
      <c r="CI79" s="244"/>
      <c r="CJ79" s="244"/>
      <c r="CK79" s="244"/>
      <c r="CL79" s="244"/>
      <c r="CM79" s="244"/>
      <c r="CN79" s="244"/>
      <c r="CO79" s="244"/>
      <c r="CP79" s="244"/>
      <c r="CQ79" s="244"/>
      <c r="CR79" s="244"/>
      <c r="CS79" s="244"/>
      <c r="CT79" s="244"/>
      <c r="CU79" s="244"/>
      <c r="CV79" s="244"/>
      <c r="CW79" s="244"/>
      <c r="CX79" s="244"/>
      <c r="CY79" s="244"/>
      <c r="CZ79" s="244"/>
      <c r="DA79" s="244"/>
      <c r="DB79" s="244"/>
      <c r="DC79" s="244"/>
      <c r="DD79" s="244"/>
      <c r="DE79" s="244"/>
      <c r="DF79" s="244"/>
      <c r="DG79" s="244"/>
      <c r="DH79" s="244"/>
      <c r="DI79" s="244"/>
      <c r="DJ79" s="244"/>
      <c r="DK79" s="244"/>
      <c r="DL79" s="244"/>
      <c r="DM79" s="244"/>
      <c r="DN79" s="244"/>
    </row>
    <row r="80" spans="1:118" s="380" customFormat="1" ht="15.75">
      <c r="A80" s="381">
        <v>13</v>
      </c>
      <c r="B80" s="21" t="s">
        <v>950</v>
      </c>
      <c r="C80" s="40" t="s">
        <v>951</v>
      </c>
      <c r="D80" s="382">
        <v>33936</v>
      </c>
      <c r="E80" s="381" t="s">
        <v>529</v>
      </c>
      <c r="F80" s="21" t="s">
        <v>326</v>
      </c>
      <c r="G80" s="43" t="s">
        <v>102</v>
      </c>
      <c r="H80" s="43"/>
      <c r="I80" s="180">
        <v>5</v>
      </c>
      <c r="J80" s="180">
        <v>4</v>
      </c>
      <c r="K80" s="180">
        <v>7</v>
      </c>
      <c r="L80" s="180"/>
      <c r="M80" s="180">
        <v>5</v>
      </c>
      <c r="N80" s="180">
        <v>4</v>
      </c>
      <c r="O80" s="180">
        <v>6</v>
      </c>
      <c r="P80" s="180"/>
      <c r="Q80" s="180">
        <v>5</v>
      </c>
      <c r="R80" s="180">
        <v>3</v>
      </c>
      <c r="S80" s="247">
        <f t="shared" si="28"/>
        <v>149</v>
      </c>
      <c r="T80" s="344">
        <f t="shared" si="29"/>
        <v>5.730769230769231</v>
      </c>
      <c r="U80" s="247">
        <v>6</v>
      </c>
      <c r="V80" s="247"/>
      <c r="W80" s="247">
        <v>7</v>
      </c>
      <c r="X80" s="247"/>
      <c r="Y80" s="247">
        <v>6</v>
      </c>
      <c r="Z80" s="247"/>
      <c r="AA80" s="247">
        <v>6</v>
      </c>
      <c r="AB80" s="247"/>
      <c r="AC80" s="247">
        <v>5</v>
      </c>
      <c r="AD80" s="247"/>
      <c r="AE80" s="247">
        <v>7</v>
      </c>
      <c r="AF80" s="247"/>
      <c r="AG80" s="247">
        <v>6</v>
      </c>
      <c r="AH80" s="247"/>
      <c r="AI80" s="247">
        <f>AG80*AG$5+AE80*AE$5+AC80*AC$5+AA80*AA$5+Y80*Y$5+W80*W$5+U80*U$5</f>
        <v>155</v>
      </c>
      <c r="AJ80" s="344">
        <f>AI80/AI$5</f>
        <v>6.2</v>
      </c>
      <c r="AK80" s="171">
        <f>(AI80+S80)/AK$5</f>
        <v>5.96078431372549</v>
      </c>
      <c r="AL80" s="383" t="s">
        <v>1297</v>
      </c>
      <c r="AM80" s="383" t="s">
        <v>1298</v>
      </c>
      <c r="AN80" s="384">
        <v>7</v>
      </c>
      <c r="AO80" s="384"/>
      <c r="AP80" s="384">
        <v>7</v>
      </c>
      <c r="AQ80" s="249"/>
      <c r="AR80" s="254">
        <v>6</v>
      </c>
      <c r="AS80" s="385"/>
      <c r="AT80" s="385">
        <v>6</v>
      </c>
      <c r="AU80" s="385"/>
      <c r="AV80" s="385">
        <v>7</v>
      </c>
      <c r="AW80" s="385"/>
      <c r="AX80" s="385">
        <v>8</v>
      </c>
      <c r="AY80" s="385"/>
      <c r="AZ80" s="385">
        <v>6</v>
      </c>
      <c r="BA80" s="385"/>
      <c r="BB80" s="385">
        <v>7</v>
      </c>
      <c r="BC80" s="385"/>
      <c r="BD80" s="247">
        <f>BB80*BB$5+AZ80*AZ$5+AX80*AX$5+AV80*AV$5+AT80*AT$5+AR80*AR$5+AP80*AP$5+AN80*AN$5</f>
        <v>189</v>
      </c>
      <c r="BE80" s="344">
        <f>BD80/BD$5</f>
        <v>6.75</v>
      </c>
      <c r="BF80" s="247">
        <v>3</v>
      </c>
      <c r="BG80" s="247"/>
      <c r="BH80" s="247"/>
      <c r="BI80" s="247"/>
      <c r="BJ80" s="247"/>
      <c r="BK80" s="247"/>
      <c r="BL80" s="247"/>
      <c r="BM80" s="247"/>
      <c r="BN80" s="247"/>
      <c r="BO80" s="247"/>
      <c r="BP80" s="247">
        <f>BN80*BN$5+BL80*BL$5+BJ80*BJ$5+BH80*BH$5+BF80*BF$5</f>
        <v>9</v>
      </c>
      <c r="BQ80" s="344">
        <f>BP80/BQ$5</f>
        <v>0.4090909090909091</v>
      </c>
      <c r="BR80" s="344">
        <f>(BP80+BD80)/BR$5</f>
        <v>3.96</v>
      </c>
      <c r="BS80" s="136" t="s">
        <v>1300</v>
      </c>
      <c r="BT80" s="136" t="s">
        <v>1303</v>
      </c>
      <c r="BU80" s="247"/>
      <c r="BV80" s="136"/>
      <c r="BW80" s="247"/>
      <c r="BX80" s="247"/>
      <c r="BY80" s="247"/>
      <c r="BZ80" s="247"/>
      <c r="CA80" s="247"/>
      <c r="CB80" s="247"/>
      <c r="CC80" s="247"/>
      <c r="CD80" s="247"/>
      <c r="CE80" s="247"/>
      <c r="CF80" s="247"/>
      <c r="CG80" s="247"/>
      <c r="CH80" s="247"/>
      <c r="CI80" s="247"/>
      <c r="CJ80" s="247"/>
      <c r="CK80" s="247"/>
      <c r="CL80" s="247"/>
      <c r="CM80" s="247"/>
      <c r="CN80" s="247"/>
      <c r="CO80" s="247"/>
      <c r="CP80" s="247"/>
      <c r="CQ80" s="247"/>
      <c r="CR80" s="247"/>
      <c r="CS80" s="247"/>
      <c r="CT80" s="247"/>
      <c r="CU80" s="247"/>
      <c r="CV80" s="247"/>
      <c r="CW80" s="247"/>
      <c r="CX80" s="247"/>
      <c r="CY80" s="247"/>
      <c r="CZ80" s="247"/>
      <c r="DA80" s="247"/>
      <c r="DB80" s="247"/>
      <c r="DC80" s="247"/>
      <c r="DD80" s="247"/>
      <c r="DE80" s="247"/>
      <c r="DF80" s="247"/>
      <c r="DG80" s="247"/>
      <c r="DH80" s="247"/>
      <c r="DI80" s="247"/>
      <c r="DJ80" s="247"/>
      <c r="DK80" s="247"/>
      <c r="DL80" s="247"/>
      <c r="DM80" s="247"/>
      <c r="DN80" s="247"/>
    </row>
    <row r="81" spans="1:118" ht="15.75">
      <c r="A81" s="2">
        <v>53</v>
      </c>
      <c r="B81" s="19" t="s">
        <v>550</v>
      </c>
      <c r="C81" s="39" t="s">
        <v>989</v>
      </c>
      <c r="D81" s="29">
        <v>33668</v>
      </c>
      <c r="E81" s="2" t="s">
        <v>529</v>
      </c>
      <c r="F81" s="19" t="s">
        <v>83</v>
      </c>
      <c r="G81" s="14" t="s">
        <v>67</v>
      </c>
      <c r="H81" s="14"/>
      <c r="I81" s="179">
        <v>5</v>
      </c>
      <c r="J81" s="179"/>
      <c r="K81" s="179">
        <v>6</v>
      </c>
      <c r="L81" s="179"/>
      <c r="M81" s="179">
        <v>5</v>
      </c>
      <c r="N81" s="179"/>
      <c r="O81" s="179">
        <v>7</v>
      </c>
      <c r="P81" s="179"/>
      <c r="Q81" s="179">
        <v>6</v>
      </c>
      <c r="R81" s="179">
        <v>3</v>
      </c>
      <c r="S81" s="244">
        <f t="shared" si="28"/>
        <v>152</v>
      </c>
      <c r="T81" s="245">
        <f t="shared" si="29"/>
        <v>5.846153846153846</v>
      </c>
      <c r="U81" s="247">
        <v>5</v>
      </c>
      <c r="V81" s="247"/>
      <c r="W81" s="247">
        <v>7</v>
      </c>
      <c r="X81" s="247"/>
      <c r="Y81" s="247">
        <v>5</v>
      </c>
      <c r="Z81" s="247"/>
      <c r="AA81" s="247">
        <v>8</v>
      </c>
      <c r="AB81" s="247"/>
      <c r="AC81" s="247">
        <v>5</v>
      </c>
      <c r="AD81" s="247"/>
      <c r="AE81" s="247">
        <v>5</v>
      </c>
      <c r="AF81" s="247"/>
      <c r="AG81" s="247">
        <v>7</v>
      </c>
      <c r="AH81" s="247"/>
      <c r="AI81" s="244">
        <f>AG81*AG$5+AE81*AE$5+AC81*AC$5+AA81*AA$5+Y81*Y$5+W81*W$5+U81*U$5</f>
        <v>148</v>
      </c>
      <c r="AJ81" s="245">
        <f>AI81/AI$5</f>
        <v>5.92</v>
      </c>
      <c r="AK81" s="171">
        <f>(AI81+S81)/AK$5</f>
        <v>5.882352941176471</v>
      </c>
      <c r="AL81" s="192" t="s">
        <v>1297</v>
      </c>
      <c r="AM81" s="192" t="s">
        <v>1298</v>
      </c>
      <c r="AN81" s="212">
        <v>6</v>
      </c>
      <c r="AO81" s="212">
        <v>4</v>
      </c>
      <c r="AP81" s="212">
        <v>6</v>
      </c>
      <c r="AQ81" s="216"/>
      <c r="AR81" s="218">
        <v>7</v>
      </c>
      <c r="AS81" s="246"/>
      <c r="AT81" s="246">
        <v>8</v>
      </c>
      <c r="AU81" s="246"/>
      <c r="AV81" s="246">
        <v>7</v>
      </c>
      <c r="AW81" s="246"/>
      <c r="AX81" s="246">
        <v>7</v>
      </c>
      <c r="AY81" s="246"/>
      <c r="AZ81" s="246">
        <v>7</v>
      </c>
      <c r="BA81" s="246"/>
      <c r="BB81" s="246">
        <v>7</v>
      </c>
      <c r="BC81" s="246"/>
      <c r="BD81" s="244">
        <f>BB81*BB$5+AZ81*AZ$5+AX81*AX$5+AV81*AV$5+AT81*AT$5+AR81*AR$5+AP81*AP$5+AN81*AN$5</f>
        <v>192</v>
      </c>
      <c r="BE81" s="245">
        <f>BD81/BD$5</f>
        <v>6.857142857142857</v>
      </c>
      <c r="BF81" s="244">
        <v>5</v>
      </c>
      <c r="BG81" s="244"/>
      <c r="BH81" s="244">
        <v>6</v>
      </c>
      <c r="BI81" s="244">
        <v>4</v>
      </c>
      <c r="BJ81" s="244">
        <v>4</v>
      </c>
      <c r="BK81" s="244"/>
      <c r="BL81" s="244">
        <v>8</v>
      </c>
      <c r="BM81" s="244"/>
      <c r="BN81" s="244">
        <v>6</v>
      </c>
      <c r="BO81" s="244"/>
      <c r="BP81" s="244">
        <f>BN81*BN$5+BL81*BL$5+BJ81*BJ$5+BH81*BH$5+BF81*BF$5</f>
        <v>133</v>
      </c>
      <c r="BQ81" s="245">
        <f>BP81/BQ$5</f>
        <v>6.045454545454546</v>
      </c>
      <c r="BR81" s="245">
        <f>(BP81+BD81)/BR$5</f>
        <v>6.5</v>
      </c>
      <c r="BS81" s="2" t="s">
        <v>1299</v>
      </c>
      <c r="BT81" s="3" t="s">
        <v>1298</v>
      </c>
      <c r="BU81" s="244"/>
      <c r="BV81" s="3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4"/>
      <c r="CI81" s="244"/>
      <c r="CJ81" s="244"/>
      <c r="CK81" s="244"/>
      <c r="CL81" s="244"/>
      <c r="CM81" s="244"/>
      <c r="CN81" s="244"/>
      <c r="CO81" s="244"/>
      <c r="CP81" s="244"/>
      <c r="CQ81" s="244"/>
      <c r="CR81" s="244"/>
      <c r="CS81" s="244"/>
      <c r="CT81" s="244"/>
      <c r="CU81" s="244"/>
      <c r="CV81" s="244"/>
      <c r="CW81" s="244"/>
      <c r="CX81" s="244"/>
      <c r="CY81" s="244"/>
      <c r="CZ81" s="244"/>
      <c r="DA81" s="244"/>
      <c r="DB81" s="244"/>
      <c r="DC81" s="244"/>
      <c r="DD81" s="244"/>
      <c r="DE81" s="244"/>
      <c r="DF81" s="244"/>
      <c r="DG81" s="244"/>
      <c r="DH81" s="244"/>
      <c r="DI81" s="244"/>
      <c r="DJ81" s="244"/>
      <c r="DK81" s="244"/>
      <c r="DL81" s="244"/>
      <c r="DM81" s="244"/>
      <c r="DN81" s="244"/>
    </row>
  </sheetData>
  <mergeCells count="16">
    <mergeCell ref="AR3:AS4"/>
    <mergeCell ref="AT3:AU4"/>
    <mergeCell ref="AV3:AW4"/>
    <mergeCell ref="BB3:BC4"/>
    <mergeCell ref="AX3:AY4"/>
    <mergeCell ref="AZ3:BA4"/>
    <mergeCell ref="AN2:BE2"/>
    <mergeCell ref="F3:G5"/>
    <mergeCell ref="A1:G1"/>
    <mergeCell ref="A2:G2"/>
    <mergeCell ref="A3:A5"/>
    <mergeCell ref="B3:C5"/>
    <mergeCell ref="D3:D5"/>
    <mergeCell ref="E3:E5"/>
    <mergeCell ref="AN3:AO4"/>
    <mergeCell ref="AP3:AQ4"/>
  </mergeCells>
  <conditionalFormatting sqref="BE58:BE63 BE76:BE78 BF58:BF66 BE79:BF81 BR78 T78 AJ59:AJ66 BW79:BW81 AN76:AN81 AE79:AE81 AC79:AC81 AA79:AA81 Y79:Y81 W79:W81 AG79:AG81 BN79:BN81 BL79:BL81 BJ79:BJ81 BH79:BH81 AZ76:AZ81 T79:U81 AX76:AX81 AV76:AV81 AT76:AT81 AR76:AR81 AP76:AP81 BB76:BB81 AK78:AK81 I78:I81 K78:K81 M78:M81 O78:O81 Q78:Q81 BQ79:BS81 CK79:CK81 CA79:CA81 CS79:CS81 CF79:CG81 CO79:CO81 BY79:BY81 CC79:CC81 CI79:CI81 CM79:CM81 CQ79:CQ81 CU79:CU81 CW79:CW81 BU79:BU81 BW6:BW66 AN6:AN63 AE6:AE66 AC6:AC66 AA6:AA66 Y6:Y66 W6:W66 AG6:AG66 BN6:BN66 BL6:BL66 BJ6:BJ66 BH6:BH66 BE6:BF57 AZ6:AZ64 T6:U66 AX6:AX64 AV6:AV63 AT6:AT64 AR6:AR64 AP6:AP64 BB6:BB66 AK6:AK66 I6:I66 K6:K66 M6:M66 O6:O66 Q6:Q66 BQ6:BS66 CK6:CK66 CA6:CA66 BU6:BU66 CO6:CO66 BY6:BY66 CC6:CC66 CI6:CI66 CM6:CM66 CQ6:CQ66 CU6:CU66 CF6:CG66 CS6:CS66 CY79:DA81 DE6:DH66 DC79:DC81 DC6:DC66 DE79:DH81 CW6:DA66">
    <cfRule type="cellIs" priority="1" dxfId="0" operator="lessThan" stopIfTrue="1">
      <formula>5</formula>
    </cfRule>
  </conditionalFormatting>
  <printOptions/>
  <pageMargins left="0.24" right="0.21" top="0.24" bottom="0.22" header="0.17" footer="0.2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L72"/>
  <sheetViews>
    <sheetView workbookViewId="0" topLeftCell="A1">
      <pane xSplit="7" ySplit="5" topLeftCell="H2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T66" sqref="CT66"/>
    </sheetView>
  </sheetViews>
  <sheetFormatPr defaultColWidth="9.140625" defaultRowHeight="12.75"/>
  <cols>
    <col min="1" max="1" width="5.57421875" style="54" customWidth="1"/>
    <col min="2" max="2" width="18.8515625" style="57" customWidth="1"/>
    <col min="3" max="3" width="8.140625" style="57" customWidth="1"/>
    <col min="4" max="4" width="11.28125" style="57" customWidth="1"/>
    <col min="5" max="5" width="6.8515625" style="54" hidden="1" customWidth="1"/>
    <col min="6" max="6" width="14.421875" style="56" hidden="1" customWidth="1"/>
    <col min="7" max="7" width="13.00390625" style="55" hidden="1" customWidth="1"/>
    <col min="8" max="11" width="4.140625" style="55" customWidth="1"/>
    <col min="12" max="21" width="3.8515625" style="57" customWidth="1"/>
    <col min="22" max="22" width="6.00390625" style="57" customWidth="1"/>
    <col min="23" max="23" width="5.57421875" style="57" customWidth="1"/>
    <col min="24" max="37" width="4.00390625" style="57" customWidth="1"/>
    <col min="38" max="39" width="6.00390625" style="57" customWidth="1"/>
    <col min="40" max="40" width="5.28125" style="57" customWidth="1"/>
    <col min="41" max="41" width="7.421875" style="57" customWidth="1"/>
    <col min="42" max="42" width="9.140625" style="57" customWidth="1"/>
    <col min="43" max="44" width="3.28125" style="255" customWidth="1"/>
    <col min="45" max="58" width="3.28125" style="57" customWidth="1"/>
    <col min="59" max="59" width="7.140625" style="57" customWidth="1"/>
    <col min="60" max="60" width="6.00390625" style="57" customWidth="1"/>
    <col min="61" max="70" width="3.421875" style="57" customWidth="1"/>
    <col min="71" max="71" width="5.57421875" style="57" customWidth="1"/>
    <col min="72" max="72" width="6.28125" style="57" customWidth="1"/>
    <col min="73" max="73" width="5.8515625" style="57" customWidth="1"/>
    <col min="74" max="74" width="5.57421875" style="54" customWidth="1"/>
    <col min="75" max="75" width="7.8515625" style="54" customWidth="1"/>
    <col min="76" max="77" width="5.28125" style="54" customWidth="1"/>
    <col min="78" max="85" width="4.57421875" style="57" customWidth="1"/>
    <col min="86" max="86" width="5.7109375" style="57" customWidth="1"/>
    <col min="87" max="87" width="5.8515625" style="57" customWidth="1"/>
    <col min="88" max="103" width="4.57421875" style="57" customWidth="1"/>
    <col min="104" max="104" width="6.57421875" style="57" customWidth="1"/>
    <col min="105" max="105" width="7.140625" style="57" customWidth="1"/>
    <col min="106" max="106" width="6.57421875" style="57" customWidth="1"/>
    <col min="107" max="107" width="5.7109375" style="57" customWidth="1"/>
    <col min="108" max="116" width="4.57421875" style="57" customWidth="1"/>
    <col min="117" max="16384" width="9.140625" style="57" customWidth="1"/>
  </cols>
  <sheetData>
    <row r="1" spans="1:11" ht="17.25">
      <c r="A1" s="456" t="s">
        <v>1376</v>
      </c>
      <c r="B1" s="456"/>
      <c r="C1" s="456"/>
      <c r="D1" s="456"/>
      <c r="E1" s="456"/>
      <c r="F1" s="456"/>
      <c r="G1" s="456"/>
      <c r="H1" s="27"/>
      <c r="I1" s="27"/>
      <c r="J1" s="27"/>
      <c r="K1" s="27"/>
    </row>
    <row r="2" spans="1:109" ht="17.25">
      <c r="A2" s="457" t="s">
        <v>1241</v>
      </c>
      <c r="B2" s="457"/>
      <c r="C2" s="457"/>
      <c r="D2" s="457"/>
      <c r="E2" s="457"/>
      <c r="F2" s="457"/>
      <c r="G2" s="457"/>
      <c r="H2" s="26"/>
      <c r="I2" s="26"/>
      <c r="J2" s="26"/>
      <c r="K2" s="26"/>
      <c r="AQ2" s="456" t="s">
        <v>1377</v>
      </c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354"/>
      <c r="BW2" s="354"/>
      <c r="BX2" s="354"/>
      <c r="BY2" s="354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432"/>
      <c r="CW2" s="432"/>
      <c r="CX2" s="432"/>
      <c r="CY2" s="432"/>
      <c r="CZ2" s="432"/>
      <c r="DA2" s="432"/>
      <c r="DB2" s="432"/>
      <c r="DC2" s="432"/>
      <c r="DD2" s="432"/>
      <c r="DE2" s="432"/>
    </row>
    <row r="3" spans="1:116" ht="21" customHeight="1">
      <c r="A3" s="473" t="s">
        <v>126</v>
      </c>
      <c r="B3" s="473" t="s">
        <v>127</v>
      </c>
      <c r="C3" s="473"/>
      <c r="D3" s="473" t="s">
        <v>854</v>
      </c>
      <c r="E3" s="473" t="s">
        <v>168</v>
      </c>
      <c r="F3" s="473" t="s">
        <v>129</v>
      </c>
      <c r="G3" s="473"/>
      <c r="H3" s="350" t="s">
        <v>1230</v>
      </c>
      <c r="I3" s="349"/>
      <c r="J3" s="350" t="s">
        <v>1278</v>
      </c>
      <c r="K3" s="349"/>
      <c r="L3" s="124" t="s">
        <v>1221</v>
      </c>
      <c r="M3" s="125"/>
      <c r="N3" s="126" t="s">
        <v>1224</v>
      </c>
      <c r="O3" s="125"/>
      <c r="P3" s="126" t="s">
        <v>1228</v>
      </c>
      <c r="Q3" s="125"/>
      <c r="R3" s="126" t="s">
        <v>1227</v>
      </c>
      <c r="S3" s="125"/>
      <c r="T3" s="126" t="s">
        <v>1237</v>
      </c>
      <c r="U3" s="125"/>
      <c r="V3" s="127" t="s">
        <v>1232</v>
      </c>
      <c r="W3" s="127" t="s">
        <v>1234</v>
      </c>
      <c r="X3" s="126" t="s">
        <v>1218</v>
      </c>
      <c r="Y3" s="125"/>
      <c r="Z3" s="126" t="s">
        <v>1264</v>
      </c>
      <c r="AA3" s="125"/>
      <c r="AB3" s="126" t="s">
        <v>1267</v>
      </c>
      <c r="AC3" s="125"/>
      <c r="AD3" s="126" t="s">
        <v>1268</v>
      </c>
      <c r="AE3" s="125"/>
      <c r="AF3" s="126" t="s">
        <v>1262</v>
      </c>
      <c r="AG3" s="125"/>
      <c r="AH3" s="126" t="s">
        <v>1271</v>
      </c>
      <c r="AI3" s="125"/>
      <c r="AJ3" s="126" t="s">
        <v>1236</v>
      </c>
      <c r="AK3" s="126"/>
      <c r="AL3" s="124" t="s">
        <v>1285</v>
      </c>
      <c r="AM3" s="124" t="s">
        <v>1234</v>
      </c>
      <c r="AN3" s="127" t="s">
        <v>1234</v>
      </c>
      <c r="AO3" s="226" t="s">
        <v>1293</v>
      </c>
      <c r="AP3" s="227" t="s">
        <v>1294</v>
      </c>
      <c r="AQ3" s="483" t="s">
        <v>1317</v>
      </c>
      <c r="AR3" s="484"/>
      <c r="AS3" s="451" t="s">
        <v>1311</v>
      </c>
      <c r="AT3" s="452"/>
      <c r="AU3" s="451" t="s">
        <v>1312</v>
      </c>
      <c r="AV3" s="452"/>
      <c r="AW3" s="451" t="s">
        <v>1313</v>
      </c>
      <c r="AX3" s="452"/>
      <c r="AY3" s="451" t="s">
        <v>1314</v>
      </c>
      <c r="AZ3" s="452"/>
      <c r="BA3" s="451" t="s">
        <v>1315</v>
      </c>
      <c r="BB3" s="452"/>
      <c r="BC3" s="451" t="s">
        <v>1236</v>
      </c>
      <c r="BD3" s="452"/>
      <c r="BE3" s="451" t="s">
        <v>1316</v>
      </c>
      <c r="BF3" s="452"/>
      <c r="BG3" s="228" t="s">
        <v>1279</v>
      </c>
      <c r="BH3" s="229" t="s">
        <v>1234</v>
      </c>
      <c r="BI3" s="312" t="s">
        <v>1326</v>
      </c>
      <c r="BJ3" s="186"/>
      <c r="BK3" s="312" t="s">
        <v>1334</v>
      </c>
      <c r="BL3" s="186"/>
      <c r="BM3" s="312" t="s">
        <v>1335</v>
      </c>
      <c r="BN3" s="186"/>
      <c r="BO3" s="312" t="s">
        <v>1336</v>
      </c>
      <c r="BP3" s="186"/>
      <c r="BQ3" s="312" t="s">
        <v>1338</v>
      </c>
      <c r="BR3" s="186"/>
      <c r="BS3" s="186" t="s">
        <v>1279</v>
      </c>
      <c r="BT3" s="186" t="s">
        <v>1234</v>
      </c>
      <c r="BU3" s="186" t="s">
        <v>1234</v>
      </c>
      <c r="BV3" s="317" t="s">
        <v>1361</v>
      </c>
      <c r="BW3" s="317" t="s">
        <v>1363</v>
      </c>
      <c r="BX3" s="186" t="s">
        <v>1336</v>
      </c>
      <c r="BY3" s="317"/>
      <c r="BZ3" s="312" t="s">
        <v>1383</v>
      </c>
      <c r="CA3" s="186"/>
      <c r="CB3" s="312" t="s">
        <v>1336</v>
      </c>
      <c r="CC3" s="186"/>
      <c r="CD3" s="312" t="s">
        <v>1336</v>
      </c>
      <c r="CE3" s="186"/>
      <c r="CF3" s="186" t="s">
        <v>1387</v>
      </c>
      <c r="CG3" s="186"/>
      <c r="CH3" s="186" t="s">
        <v>1279</v>
      </c>
      <c r="CI3" s="395" t="s">
        <v>1234</v>
      </c>
      <c r="CJ3" s="312" t="s">
        <v>1336</v>
      </c>
      <c r="CK3" s="312"/>
      <c r="CL3" s="312" t="s">
        <v>1336</v>
      </c>
      <c r="CM3" s="312"/>
      <c r="CN3" s="312" t="s">
        <v>1391</v>
      </c>
      <c r="CO3" s="312"/>
      <c r="CP3" s="312" t="s">
        <v>1393</v>
      </c>
      <c r="CQ3" s="373"/>
      <c r="CR3" s="374" t="s">
        <v>1394</v>
      </c>
      <c r="CS3" s="375"/>
      <c r="CT3" s="426" t="s">
        <v>1415</v>
      </c>
      <c r="CU3" s="195"/>
      <c r="CV3" s="113" t="s">
        <v>1418</v>
      </c>
      <c r="CW3" s="113"/>
      <c r="CX3" s="113" t="s">
        <v>1417</v>
      </c>
      <c r="CY3" s="113"/>
      <c r="CZ3" s="113" t="s">
        <v>1279</v>
      </c>
      <c r="DA3" s="113" t="s">
        <v>1234</v>
      </c>
      <c r="DB3" s="433" t="s">
        <v>1234</v>
      </c>
      <c r="DC3" s="433" t="s">
        <v>1234</v>
      </c>
      <c r="DD3" s="433" t="s">
        <v>1424</v>
      </c>
      <c r="DE3" s="433"/>
      <c r="DF3" s="433" t="s">
        <v>1425</v>
      </c>
      <c r="DG3" s="433"/>
      <c r="DH3" s="433" t="s">
        <v>1426</v>
      </c>
      <c r="DI3" s="434" t="s">
        <v>1435</v>
      </c>
      <c r="DJ3" s="434" t="s">
        <v>1433</v>
      </c>
      <c r="DK3" s="240"/>
      <c r="DL3" s="267"/>
    </row>
    <row r="4" spans="1:116" ht="15.75">
      <c r="A4" s="474"/>
      <c r="B4" s="474"/>
      <c r="C4" s="474"/>
      <c r="D4" s="474"/>
      <c r="E4" s="474"/>
      <c r="F4" s="474"/>
      <c r="G4" s="474"/>
      <c r="H4" s="139"/>
      <c r="I4" s="139"/>
      <c r="J4" s="139"/>
      <c r="K4" s="139"/>
      <c r="L4" s="128"/>
      <c r="M4" s="129"/>
      <c r="N4" s="130" t="s">
        <v>1225</v>
      </c>
      <c r="O4" s="129"/>
      <c r="P4" s="130"/>
      <c r="Q4" s="129"/>
      <c r="R4" s="130"/>
      <c r="S4" s="129"/>
      <c r="T4" s="130"/>
      <c r="U4" s="129"/>
      <c r="V4" s="131" t="s">
        <v>1233</v>
      </c>
      <c r="W4" s="131" t="s">
        <v>1235</v>
      </c>
      <c r="X4" s="130" t="s">
        <v>1261</v>
      </c>
      <c r="Y4" s="129"/>
      <c r="Z4" s="130" t="s">
        <v>1260</v>
      </c>
      <c r="AA4" s="129"/>
      <c r="AB4" s="130"/>
      <c r="AC4" s="129"/>
      <c r="AD4" s="130"/>
      <c r="AE4" s="129"/>
      <c r="AF4" s="130"/>
      <c r="AG4" s="129"/>
      <c r="AH4" s="130" t="s">
        <v>1269</v>
      </c>
      <c r="AI4" s="129"/>
      <c r="AJ4" s="130"/>
      <c r="AK4" s="130"/>
      <c r="AL4" s="128" t="s">
        <v>1233</v>
      </c>
      <c r="AM4" s="128" t="s">
        <v>1280</v>
      </c>
      <c r="AN4" s="131" t="s">
        <v>1282</v>
      </c>
      <c r="AO4" s="231" t="s">
        <v>1295</v>
      </c>
      <c r="AP4" s="231" t="s">
        <v>1296</v>
      </c>
      <c r="AQ4" s="485"/>
      <c r="AR4" s="486"/>
      <c r="AS4" s="453"/>
      <c r="AT4" s="444"/>
      <c r="AU4" s="453"/>
      <c r="AV4" s="444"/>
      <c r="AW4" s="453"/>
      <c r="AX4" s="444"/>
      <c r="AY4" s="453"/>
      <c r="AZ4" s="444"/>
      <c r="BA4" s="453"/>
      <c r="BB4" s="444"/>
      <c r="BC4" s="453"/>
      <c r="BD4" s="444"/>
      <c r="BE4" s="453"/>
      <c r="BF4" s="444"/>
      <c r="BG4" s="232" t="s">
        <v>1233</v>
      </c>
      <c r="BH4" s="233" t="s">
        <v>1318</v>
      </c>
      <c r="BI4" s="313"/>
      <c r="BJ4" s="196"/>
      <c r="BK4" s="313"/>
      <c r="BL4" s="196"/>
      <c r="BM4" s="313"/>
      <c r="BN4" s="196"/>
      <c r="BO4" s="314" t="s">
        <v>1337</v>
      </c>
      <c r="BP4" s="196"/>
      <c r="BQ4" s="314" t="s">
        <v>1339</v>
      </c>
      <c r="BR4" s="196"/>
      <c r="BS4" s="187" t="s">
        <v>1233</v>
      </c>
      <c r="BT4" s="187" t="s">
        <v>1340</v>
      </c>
      <c r="BU4" s="240" t="s">
        <v>1359</v>
      </c>
      <c r="BV4" s="357" t="s">
        <v>1362</v>
      </c>
      <c r="BW4" s="357" t="s">
        <v>1364</v>
      </c>
      <c r="BX4" s="357" t="s">
        <v>1382</v>
      </c>
      <c r="BY4" s="357"/>
      <c r="BZ4" s="187" t="s">
        <v>1384</v>
      </c>
      <c r="CA4" s="187"/>
      <c r="CB4" s="187" t="s">
        <v>1385</v>
      </c>
      <c r="CC4" s="187"/>
      <c r="CD4" s="187" t="s">
        <v>1386</v>
      </c>
      <c r="CE4" s="187"/>
      <c r="CF4" s="187" t="s">
        <v>1388</v>
      </c>
      <c r="CG4" s="187"/>
      <c r="CH4" s="187" t="s">
        <v>1233</v>
      </c>
      <c r="CI4" s="399" t="s">
        <v>1402</v>
      </c>
      <c r="CJ4" s="376" t="s">
        <v>1389</v>
      </c>
      <c r="CK4" s="376"/>
      <c r="CL4" s="376" t="s">
        <v>1390</v>
      </c>
      <c r="CM4" s="376"/>
      <c r="CN4" s="376" t="s">
        <v>1392</v>
      </c>
      <c r="CO4" s="376"/>
      <c r="CP4" s="376" t="s">
        <v>1316</v>
      </c>
      <c r="CQ4" s="377"/>
      <c r="CR4" s="378" t="s">
        <v>1384</v>
      </c>
      <c r="CS4" s="379"/>
      <c r="CT4" s="427" t="s">
        <v>1416</v>
      </c>
      <c r="CU4" s="196"/>
      <c r="CV4" s="116" t="s">
        <v>1419</v>
      </c>
      <c r="CW4" s="116"/>
      <c r="CX4" s="116"/>
      <c r="CY4" s="116"/>
      <c r="CZ4" s="116" t="s">
        <v>1233</v>
      </c>
      <c r="DA4" s="116" t="s">
        <v>1420</v>
      </c>
      <c r="DB4" s="436" t="s">
        <v>1428</v>
      </c>
      <c r="DC4" s="436" t="s">
        <v>1429</v>
      </c>
      <c r="DD4" s="436" t="s">
        <v>1430</v>
      </c>
      <c r="DE4" s="436"/>
      <c r="DF4" s="436" t="s">
        <v>1430</v>
      </c>
      <c r="DG4" s="436"/>
      <c r="DH4" s="436" t="s">
        <v>1431</v>
      </c>
      <c r="DI4" s="437" t="s">
        <v>1432</v>
      </c>
      <c r="DJ4" s="437" t="s">
        <v>1434</v>
      </c>
      <c r="DK4" s="240"/>
      <c r="DL4" s="267"/>
    </row>
    <row r="5" spans="1:107" ht="15.75">
      <c r="A5" s="475"/>
      <c r="B5" s="475"/>
      <c r="C5" s="475"/>
      <c r="D5" s="475"/>
      <c r="E5" s="475"/>
      <c r="F5" s="475"/>
      <c r="G5" s="475"/>
      <c r="H5" s="140"/>
      <c r="I5" s="140"/>
      <c r="J5" s="140"/>
      <c r="K5" s="140"/>
      <c r="L5" s="128">
        <v>4</v>
      </c>
      <c r="M5" s="129"/>
      <c r="N5" s="130">
        <v>5</v>
      </c>
      <c r="O5" s="129"/>
      <c r="P5" s="130">
        <v>5</v>
      </c>
      <c r="Q5" s="129"/>
      <c r="R5" s="130">
        <v>7</v>
      </c>
      <c r="S5" s="129"/>
      <c r="T5" s="130">
        <v>5</v>
      </c>
      <c r="U5" s="129"/>
      <c r="V5" s="131">
        <f>SUM(L5:U5)</f>
        <v>26</v>
      </c>
      <c r="W5" s="131"/>
      <c r="X5" s="130">
        <v>3</v>
      </c>
      <c r="Y5" s="129"/>
      <c r="Z5" s="130">
        <v>4</v>
      </c>
      <c r="AA5" s="129"/>
      <c r="AB5" s="130">
        <v>5</v>
      </c>
      <c r="AC5" s="129"/>
      <c r="AD5" s="130">
        <v>3</v>
      </c>
      <c r="AE5" s="129"/>
      <c r="AF5" s="130">
        <v>3</v>
      </c>
      <c r="AG5" s="129"/>
      <c r="AH5" s="130">
        <v>4</v>
      </c>
      <c r="AI5" s="129"/>
      <c r="AJ5" s="130">
        <v>3</v>
      </c>
      <c r="AK5" s="130"/>
      <c r="AL5" s="147">
        <f>SUM(X5:AK5)</f>
        <v>25</v>
      </c>
      <c r="AM5" s="129"/>
      <c r="AN5" s="131">
        <f>AL5+V5</f>
        <v>51</v>
      </c>
      <c r="AO5" s="131"/>
      <c r="AP5" s="131"/>
      <c r="AQ5" s="256">
        <v>5</v>
      </c>
      <c r="AR5" s="256"/>
      <c r="AS5" s="128">
        <v>3</v>
      </c>
      <c r="AT5" s="129"/>
      <c r="AU5" s="48">
        <v>3</v>
      </c>
      <c r="AV5" s="48"/>
      <c r="AW5" s="48">
        <v>4</v>
      </c>
      <c r="AX5" s="48"/>
      <c r="AY5" s="48">
        <v>3</v>
      </c>
      <c r="AZ5" s="48"/>
      <c r="BA5" s="48">
        <v>3</v>
      </c>
      <c r="BB5" s="48"/>
      <c r="BC5" s="48">
        <v>3</v>
      </c>
      <c r="BD5" s="48"/>
      <c r="BE5" s="48">
        <v>4</v>
      </c>
      <c r="BF5" s="48"/>
      <c r="BG5" s="257">
        <f>SUM(AQ5:BF5)</f>
        <v>28</v>
      </c>
      <c r="BH5" s="48"/>
      <c r="BI5" s="240">
        <v>3</v>
      </c>
      <c r="BJ5" s="240"/>
      <c r="BK5" s="240">
        <v>4</v>
      </c>
      <c r="BL5" s="240"/>
      <c r="BM5" s="240">
        <v>4</v>
      </c>
      <c r="BN5" s="240"/>
      <c r="BO5" s="240">
        <v>6</v>
      </c>
      <c r="BP5" s="240"/>
      <c r="BQ5" s="240">
        <v>5</v>
      </c>
      <c r="BR5" s="240"/>
      <c r="BS5" s="240"/>
      <c r="BT5" s="240">
        <f>SUM(BI5:BS5)</f>
        <v>22</v>
      </c>
      <c r="BU5" s="255">
        <f>BT5+BG5</f>
        <v>50</v>
      </c>
      <c r="BX5" s="54">
        <v>6</v>
      </c>
      <c r="BZ5" s="57">
        <v>3</v>
      </c>
      <c r="CB5" s="57">
        <v>5</v>
      </c>
      <c r="CD5" s="57">
        <v>3</v>
      </c>
      <c r="CF5" s="57">
        <v>4</v>
      </c>
      <c r="CH5" s="57">
        <f>SUM(BX5:CG5)</f>
        <v>21</v>
      </c>
      <c r="CJ5" s="57">
        <v>4</v>
      </c>
      <c r="CL5" s="57">
        <v>3</v>
      </c>
      <c r="CN5" s="57">
        <v>4</v>
      </c>
      <c r="CP5" s="57">
        <v>5</v>
      </c>
      <c r="CR5" s="57">
        <v>3</v>
      </c>
      <c r="CT5" s="57">
        <v>5</v>
      </c>
      <c r="CV5" s="57">
        <v>1</v>
      </c>
      <c r="CZ5" s="57">
        <f>SUM(CJ5:CY5)</f>
        <v>25</v>
      </c>
      <c r="DB5" s="57">
        <f>CZ5+CH5</f>
        <v>46</v>
      </c>
      <c r="DC5" s="255">
        <f>DB5+BU5+AN5</f>
        <v>147</v>
      </c>
    </row>
    <row r="6" spans="1:116" ht="15.75">
      <c r="A6" s="7">
        <v>1</v>
      </c>
      <c r="B6" s="17" t="s">
        <v>996</v>
      </c>
      <c r="C6" s="37" t="s">
        <v>170</v>
      </c>
      <c r="D6" s="28">
        <v>33766</v>
      </c>
      <c r="E6" s="7" t="s">
        <v>529</v>
      </c>
      <c r="F6" s="89" t="s">
        <v>335</v>
      </c>
      <c r="G6" s="88" t="s">
        <v>67</v>
      </c>
      <c r="H6" s="88"/>
      <c r="I6" s="88"/>
      <c r="J6" s="88"/>
      <c r="K6" s="88"/>
      <c r="L6" s="291">
        <v>6</v>
      </c>
      <c r="M6" s="291"/>
      <c r="N6" s="291">
        <v>5</v>
      </c>
      <c r="O6" s="291"/>
      <c r="P6" s="291">
        <v>6</v>
      </c>
      <c r="Q6" s="291"/>
      <c r="R6" s="291">
        <v>5</v>
      </c>
      <c r="S6" s="291"/>
      <c r="T6" s="291">
        <v>7</v>
      </c>
      <c r="U6" s="291" t="s">
        <v>1292</v>
      </c>
      <c r="V6" s="291">
        <f aca="true" t="shared" si="0" ref="V6:V37">T6*T$5+R6*R$5+P6*P$5+N6*N$5+L6*L$5</f>
        <v>149</v>
      </c>
      <c r="W6" s="343">
        <f aca="true" t="shared" si="1" ref="W6:W37">V6/V$5</f>
        <v>5.730769230769231</v>
      </c>
      <c r="X6" s="291">
        <v>6</v>
      </c>
      <c r="Y6" s="291"/>
      <c r="Z6" s="291">
        <v>7</v>
      </c>
      <c r="AA6" s="291"/>
      <c r="AB6" s="291">
        <v>5</v>
      </c>
      <c r="AC6" s="291"/>
      <c r="AD6" s="291">
        <v>7</v>
      </c>
      <c r="AE6" s="291"/>
      <c r="AF6" s="291">
        <v>8</v>
      </c>
      <c r="AG6" s="291"/>
      <c r="AH6" s="291">
        <v>5</v>
      </c>
      <c r="AI6" s="291"/>
      <c r="AJ6" s="291">
        <v>8</v>
      </c>
      <c r="AK6" s="291"/>
      <c r="AL6" s="291">
        <f aca="true" t="shared" si="2" ref="AL6:AL37">AJ6*AJ$5+AH6*AH$5+AF6*AF$5+AD6*AD$5+AB6*AB$5+Z6*Z$5+X6*X$5</f>
        <v>160</v>
      </c>
      <c r="AM6" s="343">
        <f aca="true" t="shared" si="3" ref="AM6:AM37">AL6/AL$5</f>
        <v>6.4</v>
      </c>
      <c r="AN6" s="167">
        <f aca="true" t="shared" si="4" ref="AN6:AN37">(AL6+V6)/AN$5</f>
        <v>6.0588235294117645</v>
      </c>
      <c r="AO6" s="191" t="s">
        <v>1297</v>
      </c>
      <c r="AP6" s="191" t="s">
        <v>1298</v>
      </c>
      <c r="AQ6" s="258">
        <v>8</v>
      </c>
      <c r="AR6" s="258"/>
      <c r="AS6" s="241">
        <v>7</v>
      </c>
      <c r="AT6" s="241"/>
      <c r="AU6" s="241">
        <v>6</v>
      </c>
      <c r="AV6" s="241"/>
      <c r="AW6" s="241">
        <v>6</v>
      </c>
      <c r="AX6" s="241"/>
      <c r="AY6" s="241">
        <v>5</v>
      </c>
      <c r="AZ6" s="241"/>
      <c r="BA6" s="241">
        <v>7</v>
      </c>
      <c r="BB6" s="241"/>
      <c r="BC6" s="241">
        <v>8</v>
      </c>
      <c r="BD6" s="241"/>
      <c r="BE6" s="241">
        <v>7</v>
      </c>
      <c r="BF6" s="241"/>
      <c r="BG6" s="241">
        <f aca="true" t="shared" si="5" ref="BG6:BG37">BE6*BE$5+BC6*BC$5+BA6*BA$5+AY6*AY$5+AW6*AW$5+AU6*AU$5+AS6*AS$5+AQ6*AQ$5</f>
        <v>191</v>
      </c>
      <c r="BH6" s="242">
        <f aca="true" t="shared" si="6" ref="BH6:BH37">BG6/BG$5</f>
        <v>6.821428571428571</v>
      </c>
      <c r="BI6" s="241">
        <v>6</v>
      </c>
      <c r="BJ6" s="241"/>
      <c r="BK6" s="241">
        <v>6</v>
      </c>
      <c r="BL6" s="241"/>
      <c r="BM6" s="241">
        <v>7</v>
      </c>
      <c r="BN6" s="241"/>
      <c r="BO6" s="241">
        <v>8</v>
      </c>
      <c r="BP6" s="241"/>
      <c r="BQ6" s="241">
        <v>8</v>
      </c>
      <c r="BR6" s="241"/>
      <c r="BS6" s="241">
        <f aca="true" t="shared" si="7" ref="BS6:BS37">BQ6*BQ$5+BO6*BO$5+BM6*BM$5+BK6*BK$5+BI6*BI$5</f>
        <v>158</v>
      </c>
      <c r="BT6" s="242">
        <f aca="true" t="shared" si="8" ref="BT6:BT37">BS6/BT$5</f>
        <v>7.181818181818182</v>
      </c>
      <c r="BU6" s="242">
        <f aca="true" t="shared" si="9" ref="BU6:BU37">(BS6+BG6)/BU$5</f>
        <v>6.98</v>
      </c>
      <c r="BV6" s="358" t="s">
        <v>1299</v>
      </c>
      <c r="BW6" s="358" t="s">
        <v>1368</v>
      </c>
      <c r="BX6" s="241">
        <v>7</v>
      </c>
      <c r="BY6" s="358"/>
      <c r="BZ6" s="241">
        <v>8</v>
      </c>
      <c r="CA6" s="241"/>
      <c r="CB6" s="241">
        <v>7</v>
      </c>
      <c r="CC6" s="241"/>
      <c r="CD6" s="241">
        <v>7</v>
      </c>
      <c r="CE6" s="241"/>
      <c r="CF6" s="241">
        <v>6</v>
      </c>
      <c r="CG6" s="241"/>
      <c r="CH6" s="241">
        <f aca="true" t="shared" si="10" ref="CH6:CH37">CF6*CF$5+CD6*CD$5+CB6*CB$5+BZ6*BZ$5+BX6*BX$5</f>
        <v>146</v>
      </c>
      <c r="CI6" s="400">
        <f aca="true" t="shared" si="11" ref="CI6:CI37">CH6/CH$5</f>
        <v>6.9523809523809526</v>
      </c>
      <c r="CJ6" s="241">
        <v>8</v>
      </c>
      <c r="CK6" s="241"/>
      <c r="CL6" s="241">
        <v>9</v>
      </c>
      <c r="CM6" s="241"/>
      <c r="CN6" s="241">
        <v>6</v>
      </c>
      <c r="CO6" s="241"/>
      <c r="CP6" s="241">
        <v>9</v>
      </c>
      <c r="CQ6" s="241"/>
      <c r="CR6" s="241">
        <v>8</v>
      </c>
      <c r="CS6" s="241"/>
      <c r="CT6" s="241">
        <v>8</v>
      </c>
      <c r="CU6" s="241"/>
      <c r="CV6" s="241">
        <v>8</v>
      </c>
      <c r="CW6" s="241"/>
      <c r="CX6" s="241"/>
      <c r="CY6" s="241"/>
      <c r="CZ6" s="241">
        <f>CX6*CX$5+CV6*CV$5+CT6*CT$5+CR6*CR$5+CP6*CP$5+CN6*CN$5+CL6*CL$5+CJ6*CJ$5</f>
        <v>200</v>
      </c>
      <c r="DA6" s="242">
        <f>CZ6/CZ$5</f>
        <v>8</v>
      </c>
      <c r="DB6" s="242">
        <f>(CZ6+CH6)/DB$5</f>
        <v>7.521739130434782</v>
      </c>
      <c r="DC6" s="242">
        <f>(CZ6+CH6+BS6+BG6+AL6+V6)/DC$5</f>
        <v>6.829931972789115</v>
      </c>
      <c r="DD6" s="241"/>
      <c r="DE6" s="241"/>
      <c r="DF6" s="241"/>
      <c r="DG6" s="241"/>
      <c r="DH6" s="241"/>
      <c r="DI6" s="241"/>
      <c r="DJ6" s="241"/>
      <c r="DK6" s="241"/>
      <c r="DL6" s="267"/>
    </row>
    <row r="7" spans="1:116" ht="15.75">
      <c r="A7" s="2">
        <v>2</v>
      </c>
      <c r="B7" s="19" t="s">
        <v>997</v>
      </c>
      <c r="C7" s="39" t="s">
        <v>170</v>
      </c>
      <c r="D7" s="29">
        <v>33353</v>
      </c>
      <c r="E7" s="2" t="s">
        <v>529</v>
      </c>
      <c r="F7" s="69" t="s">
        <v>75</v>
      </c>
      <c r="G7" s="90" t="s">
        <v>67</v>
      </c>
      <c r="H7" s="90"/>
      <c r="I7" s="90"/>
      <c r="J7" s="90"/>
      <c r="K7" s="90"/>
      <c r="L7" s="247">
        <v>5</v>
      </c>
      <c r="M7" s="247"/>
      <c r="N7" s="247">
        <v>5</v>
      </c>
      <c r="O7" s="247"/>
      <c r="P7" s="247">
        <v>6</v>
      </c>
      <c r="Q7" s="247"/>
      <c r="R7" s="247">
        <v>6</v>
      </c>
      <c r="S7" s="247"/>
      <c r="T7" s="247">
        <v>6</v>
      </c>
      <c r="U7" s="247"/>
      <c r="V7" s="247">
        <f t="shared" si="0"/>
        <v>147</v>
      </c>
      <c r="W7" s="344">
        <f t="shared" si="1"/>
        <v>5.653846153846154</v>
      </c>
      <c r="X7" s="247">
        <v>7</v>
      </c>
      <c r="Y7" s="247"/>
      <c r="Z7" s="247">
        <v>5</v>
      </c>
      <c r="AA7" s="247"/>
      <c r="AB7" s="247">
        <v>5</v>
      </c>
      <c r="AC7" s="247"/>
      <c r="AD7" s="247">
        <v>5</v>
      </c>
      <c r="AE7" s="247"/>
      <c r="AF7" s="247">
        <v>6</v>
      </c>
      <c r="AG7" s="247"/>
      <c r="AH7" s="247">
        <v>5</v>
      </c>
      <c r="AI7" s="247"/>
      <c r="AJ7" s="247">
        <v>5</v>
      </c>
      <c r="AK7" s="247"/>
      <c r="AL7" s="247">
        <f t="shared" si="2"/>
        <v>134</v>
      </c>
      <c r="AM7" s="344">
        <f t="shared" si="3"/>
        <v>5.36</v>
      </c>
      <c r="AN7" s="171">
        <f t="shared" si="4"/>
        <v>5.509803921568627</v>
      </c>
      <c r="AO7" s="192" t="s">
        <v>1297</v>
      </c>
      <c r="AP7" s="192" t="s">
        <v>1298</v>
      </c>
      <c r="AQ7" s="259">
        <v>7</v>
      </c>
      <c r="AR7" s="259">
        <v>0</v>
      </c>
      <c r="AS7" s="244">
        <v>6</v>
      </c>
      <c r="AT7" s="244"/>
      <c r="AU7" s="244">
        <v>5</v>
      </c>
      <c r="AV7" s="244">
        <v>4</v>
      </c>
      <c r="AW7" s="244">
        <v>5</v>
      </c>
      <c r="AX7" s="244"/>
      <c r="AY7" s="244">
        <v>5</v>
      </c>
      <c r="AZ7" s="244"/>
      <c r="BA7" s="244">
        <v>7</v>
      </c>
      <c r="BB7" s="244"/>
      <c r="BC7" s="244">
        <v>5</v>
      </c>
      <c r="BD7" s="244"/>
      <c r="BE7" s="244">
        <v>8</v>
      </c>
      <c r="BF7" s="244"/>
      <c r="BG7" s="244">
        <f t="shared" si="5"/>
        <v>171</v>
      </c>
      <c r="BH7" s="245">
        <f t="shared" si="6"/>
        <v>6.107142857142857</v>
      </c>
      <c r="BI7" s="244">
        <v>7</v>
      </c>
      <c r="BJ7" s="244"/>
      <c r="BK7" s="244">
        <v>5</v>
      </c>
      <c r="BL7" s="244"/>
      <c r="BM7" s="244">
        <v>6</v>
      </c>
      <c r="BN7" s="244" t="s">
        <v>1289</v>
      </c>
      <c r="BO7" s="244">
        <v>6</v>
      </c>
      <c r="BP7" s="244"/>
      <c r="BQ7" s="244">
        <v>5</v>
      </c>
      <c r="BR7" s="244"/>
      <c r="BS7" s="244">
        <f t="shared" si="7"/>
        <v>126</v>
      </c>
      <c r="BT7" s="245">
        <f t="shared" si="8"/>
        <v>5.7272727272727275</v>
      </c>
      <c r="BU7" s="245">
        <f t="shared" si="9"/>
        <v>5.94</v>
      </c>
      <c r="BV7" s="359" t="s">
        <v>1297</v>
      </c>
      <c r="BW7" s="359" t="s">
        <v>1368</v>
      </c>
      <c r="BX7" s="244">
        <v>6</v>
      </c>
      <c r="BY7" s="359" t="s">
        <v>1409</v>
      </c>
      <c r="BZ7" s="244">
        <v>8</v>
      </c>
      <c r="CA7" s="244"/>
      <c r="CB7" s="244">
        <v>6</v>
      </c>
      <c r="CC7" s="244"/>
      <c r="CD7" s="244">
        <v>6</v>
      </c>
      <c r="CE7" s="244">
        <v>4</v>
      </c>
      <c r="CF7" s="244">
        <v>5</v>
      </c>
      <c r="CG7" s="244">
        <v>4</v>
      </c>
      <c r="CH7" s="244">
        <f t="shared" si="10"/>
        <v>128</v>
      </c>
      <c r="CI7" s="401">
        <f t="shared" si="11"/>
        <v>6.095238095238095</v>
      </c>
      <c r="CJ7" s="241">
        <v>7</v>
      </c>
      <c r="CK7" s="244"/>
      <c r="CL7" s="244">
        <v>6</v>
      </c>
      <c r="CM7" s="244">
        <v>4</v>
      </c>
      <c r="CN7" s="244">
        <v>6</v>
      </c>
      <c r="CO7" s="244"/>
      <c r="CP7" s="244">
        <v>7</v>
      </c>
      <c r="CQ7" s="244"/>
      <c r="CR7" s="244">
        <v>6</v>
      </c>
      <c r="CS7" s="244"/>
      <c r="CT7" s="244">
        <v>6</v>
      </c>
      <c r="CU7" s="244"/>
      <c r="CV7" s="244">
        <v>8</v>
      </c>
      <c r="CW7" s="244"/>
      <c r="CX7" s="244"/>
      <c r="CY7" s="244"/>
      <c r="CZ7" s="244">
        <f aca="true" t="shared" si="12" ref="CZ7:CZ59">CX7*CX$5+CV7*CV$5+CT7*CT$5+CR7*CR$5+CP7*CP$5+CN7*CN$5+CL7*CL$5+CJ7*CJ$5</f>
        <v>161</v>
      </c>
      <c r="DA7" s="245">
        <f aca="true" t="shared" si="13" ref="DA7:DA59">CZ7/CZ$5</f>
        <v>6.44</v>
      </c>
      <c r="DB7" s="245">
        <f aca="true" t="shared" si="14" ref="DB7:DB59">(CZ7+CH7)/DB$5</f>
        <v>6.282608695652174</v>
      </c>
      <c r="DC7" s="245">
        <f aca="true" t="shared" si="15" ref="DC7:DC59">(CZ7+CH7+BS7+BG7+AL7+V7)/DC$5</f>
        <v>5.8979591836734695</v>
      </c>
      <c r="DD7" s="244"/>
      <c r="DE7" s="244"/>
      <c r="DF7" s="244"/>
      <c r="DG7" s="244"/>
      <c r="DH7" s="244"/>
      <c r="DI7" s="244"/>
      <c r="DJ7" s="244"/>
      <c r="DK7" s="244"/>
      <c r="DL7" s="267"/>
    </row>
    <row r="8" spans="1:116" ht="15.75">
      <c r="A8" s="2">
        <v>3</v>
      </c>
      <c r="B8" s="19" t="s">
        <v>660</v>
      </c>
      <c r="C8" s="39" t="s">
        <v>998</v>
      </c>
      <c r="D8" s="29">
        <v>33644</v>
      </c>
      <c r="E8" s="2" t="s">
        <v>529</v>
      </c>
      <c r="F8" s="69" t="s">
        <v>390</v>
      </c>
      <c r="G8" s="90" t="s">
        <v>67</v>
      </c>
      <c r="H8" s="90"/>
      <c r="I8" s="90"/>
      <c r="J8" s="90"/>
      <c r="K8" s="90"/>
      <c r="L8" s="247">
        <v>5</v>
      </c>
      <c r="M8" s="247"/>
      <c r="N8" s="247">
        <v>5</v>
      </c>
      <c r="O8" s="247"/>
      <c r="P8" s="247">
        <v>7</v>
      </c>
      <c r="Q8" s="247"/>
      <c r="R8" s="247">
        <v>6</v>
      </c>
      <c r="S8" s="247"/>
      <c r="T8" s="247">
        <v>6</v>
      </c>
      <c r="U8" s="247"/>
      <c r="V8" s="247">
        <f t="shared" si="0"/>
        <v>152</v>
      </c>
      <c r="W8" s="344">
        <f t="shared" si="1"/>
        <v>5.846153846153846</v>
      </c>
      <c r="X8" s="247">
        <v>7</v>
      </c>
      <c r="Y8" s="247"/>
      <c r="Z8" s="247">
        <v>7</v>
      </c>
      <c r="AA8" s="247"/>
      <c r="AB8" s="247">
        <v>5</v>
      </c>
      <c r="AC8" s="247"/>
      <c r="AD8" s="247">
        <v>7</v>
      </c>
      <c r="AE8" s="247"/>
      <c r="AF8" s="247">
        <v>7</v>
      </c>
      <c r="AG8" s="247"/>
      <c r="AH8" s="247">
        <v>5</v>
      </c>
      <c r="AI8" s="247"/>
      <c r="AJ8" s="247">
        <v>6</v>
      </c>
      <c r="AK8" s="247"/>
      <c r="AL8" s="247">
        <f t="shared" si="2"/>
        <v>154</v>
      </c>
      <c r="AM8" s="344">
        <f t="shared" si="3"/>
        <v>6.16</v>
      </c>
      <c r="AN8" s="171">
        <f t="shared" si="4"/>
        <v>6</v>
      </c>
      <c r="AO8" s="192" t="s">
        <v>1299</v>
      </c>
      <c r="AP8" s="192" t="s">
        <v>1298</v>
      </c>
      <c r="AQ8" s="259">
        <v>5</v>
      </c>
      <c r="AR8" s="259"/>
      <c r="AS8" s="244">
        <v>6</v>
      </c>
      <c r="AT8" s="244"/>
      <c r="AU8" s="244">
        <v>6</v>
      </c>
      <c r="AV8" s="244">
        <v>4</v>
      </c>
      <c r="AW8" s="244">
        <v>6</v>
      </c>
      <c r="AX8" s="244"/>
      <c r="AY8" s="244">
        <v>7</v>
      </c>
      <c r="AZ8" s="244"/>
      <c r="BA8" s="244">
        <v>5</v>
      </c>
      <c r="BB8" s="244"/>
      <c r="BC8" s="244">
        <v>6</v>
      </c>
      <c r="BD8" s="244"/>
      <c r="BE8" s="244">
        <v>8</v>
      </c>
      <c r="BF8" s="244"/>
      <c r="BG8" s="244">
        <f t="shared" si="5"/>
        <v>171</v>
      </c>
      <c r="BH8" s="245">
        <f t="shared" si="6"/>
        <v>6.107142857142857</v>
      </c>
      <c r="BI8" s="244">
        <v>6</v>
      </c>
      <c r="BJ8" s="244"/>
      <c r="BK8" s="244">
        <v>5</v>
      </c>
      <c r="BL8" s="244">
        <v>4</v>
      </c>
      <c r="BM8" s="244">
        <v>6</v>
      </c>
      <c r="BN8" s="244" t="s">
        <v>1292</v>
      </c>
      <c r="BO8" s="244">
        <v>6</v>
      </c>
      <c r="BP8" s="244"/>
      <c r="BQ8" s="244">
        <v>5</v>
      </c>
      <c r="BR8" s="244"/>
      <c r="BS8" s="244">
        <f t="shared" si="7"/>
        <v>123</v>
      </c>
      <c r="BT8" s="245">
        <f t="shared" si="8"/>
        <v>5.590909090909091</v>
      </c>
      <c r="BU8" s="245">
        <f t="shared" si="9"/>
        <v>5.88</v>
      </c>
      <c r="BV8" s="359" t="s">
        <v>1297</v>
      </c>
      <c r="BW8" s="359" t="s">
        <v>1368</v>
      </c>
      <c r="BX8" s="244">
        <v>6</v>
      </c>
      <c r="BY8" s="359"/>
      <c r="BZ8" s="244">
        <v>7</v>
      </c>
      <c r="CA8" s="244"/>
      <c r="CB8" s="244">
        <v>5</v>
      </c>
      <c r="CC8" s="244"/>
      <c r="CD8" s="244">
        <v>5</v>
      </c>
      <c r="CE8" s="244"/>
      <c r="CF8" s="244">
        <v>6</v>
      </c>
      <c r="CG8" s="244"/>
      <c r="CH8" s="244">
        <f t="shared" si="10"/>
        <v>121</v>
      </c>
      <c r="CI8" s="401">
        <f t="shared" si="11"/>
        <v>5.761904761904762</v>
      </c>
      <c r="CJ8" s="244">
        <v>8</v>
      </c>
      <c r="CK8" s="244"/>
      <c r="CL8" s="244">
        <v>5</v>
      </c>
      <c r="CM8" s="244"/>
      <c r="CN8" s="244">
        <v>7</v>
      </c>
      <c r="CO8" s="244"/>
      <c r="CP8" s="244">
        <v>8</v>
      </c>
      <c r="CQ8" s="244"/>
      <c r="CR8" s="244">
        <v>8</v>
      </c>
      <c r="CS8" s="244"/>
      <c r="CT8" s="244">
        <v>6</v>
      </c>
      <c r="CU8" s="244"/>
      <c r="CV8" s="244">
        <v>8</v>
      </c>
      <c r="CW8" s="244"/>
      <c r="CX8" s="244"/>
      <c r="CY8" s="244"/>
      <c r="CZ8" s="244">
        <f t="shared" si="12"/>
        <v>177</v>
      </c>
      <c r="DA8" s="245">
        <f t="shared" si="13"/>
        <v>7.08</v>
      </c>
      <c r="DB8" s="245">
        <f t="shared" si="14"/>
        <v>6.478260869565218</v>
      </c>
      <c r="DC8" s="245">
        <f t="shared" si="15"/>
        <v>6.108843537414966</v>
      </c>
      <c r="DD8" s="244"/>
      <c r="DE8" s="244"/>
      <c r="DF8" s="244"/>
      <c r="DG8" s="244"/>
      <c r="DH8" s="244"/>
      <c r="DI8" s="244"/>
      <c r="DJ8" s="244"/>
      <c r="DK8" s="244"/>
      <c r="DL8" s="267"/>
    </row>
    <row r="9" spans="1:116" ht="15.75">
      <c r="A9" s="2">
        <v>4</v>
      </c>
      <c r="B9" s="19" t="s">
        <v>919</v>
      </c>
      <c r="C9" s="39" t="s">
        <v>272</v>
      </c>
      <c r="D9" s="29">
        <v>33796</v>
      </c>
      <c r="E9" s="2" t="s">
        <v>529</v>
      </c>
      <c r="F9" s="69" t="s">
        <v>326</v>
      </c>
      <c r="G9" s="90" t="s">
        <v>102</v>
      </c>
      <c r="H9" s="90"/>
      <c r="I9" s="90"/>
      <c r="J9" s="90"/>
      <c r="K9" s="90"/>
      <c r="L9" s="247">
        <v>6</v>
      </c>
      <c r="M9" s="247"/>
      <c r="N9" s="247">
        <v>5</v>
      </c>
      <c r="O9" s="247"/>
      <c r="P9" s="247">
        <v>7</v>
      </c>
      <c r="Q9" s="247"/>
      <c r="R9" s="247">
        <v>6</v>
      </c>
      <c r="S9" s="247"/>
      <c r="T9" s="247">
        <v>5</v>
      </c>
      <c r="U9" s="247"/>
      <c r="V9" s="247">
        <f t="shared" si="0"/>
        <v>151</v>
      </c>
      <c r="W9" s="344">
        <f t="shared" si="1"/>
        <v>5.8076923076923075</v>
      </c>
      <c r="X9" s="247">
        <v>7</v>
      </c>
      <c r="Y9" s="247"/>
      <c r="Z9" s="247">
        <v>7</v>
      </c>
      <c r="AA9" s="247"/>
      <c r="AB9" s="247">
        <v>6</v>
      </c>
      <c r="AC9" s="247"/>
      <c r="AD9" s="247">
        <v>6</v>
      </c>
      <c r="AE9" s="247"/>
      <c r="AF9" s="247">
        <v>7</v>
      </c>
      <c r="AG9" s="247"/>
      <c r="AH9" s="247">
        <v>5</v>
      </c>
      <c r="AI9" s="247"/>
      <c r="AJ9" s="247">
        <v>6</v>
      </c>
      <c r="AK9" s="247"/>
      <c r="AL9" s="247">
        <f t="shared" si="2"/>
        <v>156</v>
      </c>
      <c r="AM9" s="344">
        <f t="shared" si="3"/>
        <v>6.24</v>
      </c>
      <c r="AN9" s="171">
        <f t="shared" si="4"/>
        <v>6.019607843137255</v>
      </c>
      <c r="AO9" s="192" t="s">
        <v>1299</v>
      </c>
      <c r="AP9" s="192" t="s">
        <v>1298</v>
      </c>
      <c r="AQ9" s="259">
        <v>5</v>
      </c>
      <c r="AR9" s="259"/>
      <c r="AS9" s="244">
        <v>6</v>
      </c>
      <c r="AT9" s="244"/>
      <c r="AU9" s="244">
        <v>6</v>
      </c>
      <c r="AV9" s="244"/>
      <c r="AW9" s="244">
        <v>7</v>
      </c>
      <c r="AX9" s="244"/>
      <c r="AY9" s="244">
        <v>8</v>
      </c>
      <c r="AZ9" s="244"/>
      <c r="BA9" s="244">
        <v>7</v>
      </c>
      <c r="BB9" s="244"/>
      <c r="BC9" s="244">
        <v>6</v>
      </c>
      <c r="BD9" s="244"/>
      <c r="BE9" s="244">
        <v>8</v>
      </c>
      <c r="BF9" s="244"/>
      <c r="BG9" s="244">
        <f t="shared" si="5"/>
        <v>184</v>
      </c>
      <c r="BH9" s="245">
        <f t="shared" si="6"/>
        <v>6.571428571428571</v>
      </c>
      <c r="BI9" s="244">
        <v>5</v>
      </c>
      <c r="BJ9" s="244"/>
      <c r="BK9" s="244">
        <v>5</v>
      </c>
      <c r="BL9" s="244"/>
      <c r="BM9" s="244">
        <v>5</v>
      </c>
      <c r="BN9" s="244"/>
      <c r="BO9" s="244">
        <v>6</v>
      </c>
      <c r="BP9" s="244"/>
      <c r="BQ9" s="244">
        <v>7</v>
      </c>
      <c r="BR9" s="244"/>
      <c r="BS9" s="244">
        <f t="shared" si="7"/>
        <v>126</v>
      </c>
      <c r="BT9" s="245">
        <f t="shared" si="8"/>
        <v>5.7272727272727275</v>
      </c>
      <c r="BU9" s="245">
        <f t="shared" si="9"/>
        <v>6.2</v>
      </c>
      <c r="BV9" s="359" t="s">
        <v>1299</v>
      </c>
      <c r="BW9" s="359" t="s">
        <v>1368</v>
      </c>
      <c r="BX9" s="244">
        <v>8</v>
      </c>
      <c r="BY9" s="359"/>
      <c r="BZ9" s="244">
        <v>8</v>
      </c>
      <c r="CA9" s="244"/>
      <c r="CB9" s="244">
        <v>7</v>
      </c>
      <c r="CC9" s="244"/>
      <c r="CD9" s="244">
        <v>6</v>
      </c>
      <c r="CE9" s="244"/>
      <c r="CF9" s="244">
        <v>6</v>
      </c>
      <c r="CG9" s="244"/>
      <c r="CH9" s="244">
        <f t="shared" si="10"/>
        <v>149</v>
      </c>
      <c r="CI9" s="401">
        <f t="shared" si="11"/>
        <v>7.095238095238095</v>
      </c>
      <c r="CJ9" s="244">
        <v>8</v>
      </c>
      <c r="CK9" s="244"/>
      <c r="CL9" s="244">
        <v>6</v>
      </c>
      <c r="CM9" s="244"/>
      <c r="CN9" s="244">
        <v>6</v>
      </c>
      <c r="CO9" s="244"/>
      <c r="CP9" s="244">
        <v>7</v>
      </c>
      <c r="CQ9" s="244"/>
      <c r="CR9" s="244">
        <v>7</v>
      </c>
      <c r="CS9" s="244"/>
      <c r="CT9" s="244">
        <v>8</v>
      </c>
      <c r="CU9" s="244"/>
      <c r="CV9" s="244">
        <v>8</v>
      </c>
      <c r="CW9" s="244"/>
      <c r="CX9" s="244"/>
      <c r="CY9" s="244"/>
      <c r="CZ9" s="244">
        <f t="shared" si="12"/>
        <v>178</v>
      </c>
      <c r="DA9" s="245">
        <f t="shared" si="13"/>
        <v>7.12</v>
      </c>
      <c r="DB9" s="245">
        <f t="shared" si="14"/>
        <v>7.108695652173913</v>
      </c>
      <c r="DC9" s="245">
        <f t="shared" si="15"/>
        <v>6.421768707482993</v>
      </c>
      <c r="DD9" s="244"/>
      <c r="DE9" s="244"/>
      <c r="DF9" s="244"/>
      <c r="DG9" s="244"/>
      <c r="DH9" s="244"/>
      <c r="DI9" s="244"/>
      <c r="DJ9" s="244"/>
      <c r="DK9" s="244"/>
      <c r="DL9" s="267"/>
    </row>
    <row r="10" spans="1:116" ht="15.75">
      <c r="A10" s="2">
        <v>5</v>
      </c>
      <c r="B10" s="19" t="s">
        <v>999</v>
      </c>
      <c r="C10" s="39" t="s">
        <v>62</v>
      </c>
      <c r="D10" s="29">
        <v>33822</v>
      </c>
      <c r="E10" s="2" t="s">
        <v>38</v>
      </c>
      <c r="F10" s="69" t="s">
        <v>944</v>
      </c>
      <c r="G10" s="90" t="s">
        <v>288</v>
      </c>
      <c r="H10" s="90"/>
      <c r="I10" s="90"/>
      <c r="J10" s="90"/>
      <c r="K10" s="90"/>
      <c r="L10" s="247">
        <v>7</v>
      </c>
      <c r="M10" s="247"/>
      <c r="N10" s="247">
        <v>5</v>
      </c>
      <c r="O10" s="247">
        <v>3</v>
      </c>
      <c r="P10" s="247">
        <v>8</v>
      </c>
      <c r="Q10" s="247"/>
      <c r="R10" s="247">
        <v>7</v>
      </c>
      <c r="S10" s="247"/>
      <c r="T10" s="247">
        <v>6</v>
      </c>
      <c r="U10" s="247">
        <v>4</v>
      </c>
      <c r="V10" s="247">
        <f t="shared" si="0"/>
        <v>172</v>
      </c>
      <c r="W10" s="344">
        <f t="shared" si="1"/>
        <v>6.615384615384615</v>
      </c>
      <c r="X10" s="247">
        <v>7</v>
      </c>
      <c r="Y10" s="247"/>
      <c r="Z10" s="247">
        <v>7</v>
      </c>
      <c r="AA10" s="247"/>
      <c r="AB10" s="247">
        <v>6</v>
      </c>
      <c r="AC10" s="247"/>
      <c r="AD10" s="247">
        <v>6</v>
      </c>
      <c r="AE10" s="247"/>
      <c r="AF10" s="247">
        <v>6</v>
      </c>
      <c r="AG10" s="247"/>
      <c r="AH10" s="247">
        <v>5</v>
      </c>
      <c r="AI10" s="247"/>
      <c r="AJ10" s="247">
        <v>6</v>
      </c>
      <c r="AK10" s="247"/>
      <c r="AL10" s="247">
        <f t="shared" si="2"/>
        <v>153</v>
      </c>
      <c r="AM10" s="344">
        <f t="shared" si="3"/>
        <v>6.12</v>
      </c>
      <c r="AN10" s="171">
        <f t="shared" si="4"/>
        <v>6.372549019607843</v>
      </c>
      <c r="AO10" s="192" t="s">
        <v>1299</v>
      </c>
      <c r="AP10" s="192" t="s">
        <v>1298</v>
      </c>
      <c r="AQ10" s="259">
        <v>6</v>
      </c>
      <c r="AR10" s="259"/>
      <c r="AS10" s="244">
        <v>6</v>
      </c>
      <c r="AT10" s="244"/>
      <c r="AU10" s="244">
        <v>6</v>
      </c>
      <c r="AV10" s="244">
        <v>4</v>
      </c>
      <c r="AW10" s="244">
        <v>6</v>
      </c>
      <c r="AX10" s="244"/>
      <c r="AY10" s="244">
        <v>7</v>
      </c>
      <c r="AZ10" s="244"/>
      <c r="BA10" s="244">
        <v>6</v>
      </c>
      <c r="BB10" s="244"/>
      <c r="BC10" s="244">
        <v>6</v>
      </c>
      <c r="BD10" s="244"/>
      <c r="BE10" s="244">
        <v>6</v>
      </c>
      <c r="BF10" s="244"/>
      <c r="BG10" s="244">
        <f t="shared" si="5"/>
        <v>171</v>
      </c>
      <c r="BH10" s="245">
        <f t="shared" si="6"/>
        <v>6.107142857142857</v>
      </c>
      <c r="BI10" s="244">
        <v>7</v>
      </c>
      <c r="BJ10" s="244"/>
      <c r="BK10" s="244">
        <v>5</v>
      </c>
      <c r="BL10" s="244"/>
      <c r="BM10" s="244">
        <v>6</v>
      </c>
      <c r="BN10" s="244"/>
      <c r="BO10" s="244">
        <v>6</v>
      </c>
      <c r="BP10" s="244"/>
      <c r="BQ10" s="244">
        <v>6</v>
      </c>
      <c r="BR10" s="244"/>
      <c r="BS10" s="244">
        <f t="shared" si="7"/>
        <v>131</v>
      </c>
      <c r="BT10" s="245">
        <f t="shared" si="8"/>
        <v>5.954545454545454</v>
      </c>
      <c r="BU10" s="245">
        <f t="shared" si="9"/>
        <v>6.04</v>
      </c>
      <c r="BV10" s="359" t="s">
        <v>1299</v>
      </c>
      <c r="BW10" s="359" t="s">
        <v>1368</v>
      </c>
      <c r="BX10" s="244">
        <v>6</v>
      </c>
      <c r="BY10" s="359"/>
      <c r="BZ10" s="244">
        <v>8</v>
      </c>
      <c r="CA10" s="244"/>
      <c r="CB10" s="244">
        <v>7</v>
      </c>
      <c r="CC10" s="244"/>
      <c r="CD10" s="244">
        <v>6</v>
      </c>
      <c r="CE10" s="244"/>
      <c r="CF10" s="244">
        <v>6</v>
      </c>
      <c r="CG10" s="244">
        <v>4</v>
      </c>
      <c r="CH10" s="244">
        <f t="shared" si="10"/>
        <v>137</v>
      </c>
      <c r="CI10" s="401">
        <f t="shared" si="11"/>
        <v>6.523809523809524</v>
      </c>
      <c r="CJ10" s="244">
        <v>7</v>
      </c>
      <c r="CK10" s="244"/>
      <c r="CL10" s="244">
        <v>5</v>
      </c>
      <c r="CM10" s="244"/>
      <c r="CN10" s="244">
        <v>6</v>
      </c>
      <c r="CO10" s="244"/>
      <c r="CP10" s="244">
        <v>7</v>
      </c>
      <c r="CQ10" s="244"/>
      <c r="CR10" s="244">
        <v>5</v>
      </c>
      <c r="CS10" s="244"/>
      <c r="CT10" s="244">
        <v>8</v>
      </c>
      <c r="CU10" s="244"/>
      <c r="CV10" s="244">
        <v>7</v>
      </c>
      <c r="CW10" s="244"/>
      <c r="CX10" s="244"/>
      <c r="CY10" s="244"/>
      <c r="CZ10" s="244">
        <f t="shared" si="12"/>
        <v>164</v>
      </c>
      <c r="DA10" s="245">
        <f t="shared" si="13"/>
        <v>6.56</v>
      </c>
      <c r="DB10" s="245">
        <f t="shared" si="14"/>
        <v>6.543478260869565</v>
      </c>
      <c r="DC10" s="245">
        <f t="shared" si="15"/>
        <v>6.312925170068027</v>
      </c>
      <c r="DD10" s="244"/>
      <c r="DE10" s="244"/>
      <c r="DF10" s="244"/>
      <c r="DG10" s="244"/>
      <c r="DH10" s="244"/>
      <c r="DI10" s="244"/>
      <c r="DJ10" s="244"/>
      <c r="DK10" s="244"/>
      <c r="DL10" s="267"/>
    </row>
    <row r="11" spans="1:116" ht="15.75">
      <c r="A11" s="2">
        <v>6</v>
      </c>
      <c r="B11" s="19" t="s">
        <v>550</v>
      </c>
      <c r="C11" s="39" t="s">
        <v>1000</v>
      </c>
      <c r="D11" s="29">
        <v>33714</v>
      </c>
      <c r="E11" s="2" t="s">
        <v>529</v>
      </c>
      <c r="F11" s="69" t="s">
        <v>1001</v>
      </c>
      <c r="G11" s="90" t="s">
        <v>77</v>
      </c>
      <c r="H11" s="90"/>
      <c r="I11" s="90"/>
      <c r="J11" s="90"/>
      <c r="K11" s="90"/>
      <c r="L11" s="247">
        <v>6</v>
      </c>
      <c r="M11" s="247">
        <v>4</v>
      </c>
      <c r="N11" s="247">
        <v>5</v>
      </c>
      <c r="O11" s="247"/>
      <c r="P11" s="247">
        <v>5</v>
      </c>
      <c r="Q11" s="247"/>
      <c r="R11" s="247">
        <v>5</v>
      </c>
      <c r="S11" s="247"/>
      <c r="T11" s="247">
        <v>6</v>
      </c>
      <c r="U11" s="247"/>
      <c r="V11" s="247">
        <f t="shared" si="0"/>
        <v>139</v>
      </c>
      <c r="W11" s="344">
        <f t="shared" si="1"/>
        <v>5.346153846153846</v>
      </c>
      <c r="X11" s="247">
        <v>5</v>
      </c>
      <c r="Y11" s="247"/>
      <c r="Z11" s="247">
        <v>8</v>
      </c>
      <c r="AA11" s="247"/>
      <c r="AB11" s="247">
        <v>6</v>
      </c>
      <c r="AC11" s="247"/>
      <c r="AD11" s="247">
        <v>6</v>
      </c>
      <c r="AE11" s="247"/>
      <c r="AF11" s="247">
        <v>6</v>
      </c>
      <c r="AG11" s="247"/>
      <c r="AH11" s="247">
        <v>6</v>
      </c>
      <c r="AI11" s="247"/>
      <c r="AJ11" s="247">
        <v>6</v>
      </c>
      <c r="AK11" s="247"/>
      <c r="AL11" s="247">
        <f t="shared" si="2"/>
        <v>155</v>
      </c>
      <c r="AM11" s="344">
        <f t="shared" si="3"/>
        <v>6.2</v>
      </c>
      <c r="AN11" s="171">
        <f t="shared" si="4"/>
        <v>5.764705882352941</v>
      </c>
      <c r="AO11" s="192" t="s">
        <v>1297</v>
      </c>
      <c r="AP11" s="192" t="s">
        <v>1298</v>
      </c>
      <c r="AQ11" s="259">
        <v>6</v>
      </c>
      <c r="AR11" s="259"/>
      <c r="AS11" s="244">
        <v>7</v>
      </c>
      <c r="AT11" s="244"/>
      <c r="AU11" s="244">
        <v>5</v>
      </c>
      <c r="AV11" s="244"/>
      <c r="AW11" s="244">
        <v>7</v>
      </c>
      <c r="AX11" s="244"/>
      <c r="AY11" s="244">
        <v>5</v>
      </c>
      <c r="AZ11" s="244"/>
      <c r="BA11" s="244">
        <v>7</v>
      </c>
      <c r="BB11" s="244"/>
      <c r="BC11" s="244">
        <v>6</v>
      </c>
      <c r="BD11" s="244"/>
      <c r="BE11" s="244">
        <v>8</v>
      </c>
      <c r="BF11" s="244"/>
      <c r="BG11" s="244">
        <f t="shared" si="5"/>
        <v>180</v>
      </c>
      <c r="BH11" s="245">
        <f t="shared" si="6"/>
        <v>6.428571428571429</v>
      </c>
      <c r="BI11" s="244">
        <v>7</v>
      </c>
      <c r="BJ11" s="244"/>
      <c r="BK11" s="244">
        <v>7</v>
      </c>
      <c r="BL11" s="244"/>
      <c r="BM11" s="244">
        <v>7</v>
      </c>
      <c r="BN11" s="244"/>
      <c r="BO11" s="244">
        <v>8</v>
      </c>
      <c r="BP11" s="244">
        <v>4</v>
      </c>
      <c r="BQ11" s="244">
        <v>7</v>
      </c>
      <c r="BR11" s="244"/>
      <c r="BS11" s="244">
        <f t="shared" si="7"/>
        <v>160</v>
      </c>
      <c r="BT11" s="245">
        <f t="shared" si="8"/>
        <v>7.2727272727272725</v>
      </c>
      <c r="BU11" s="245">
        <f t="shared" si="9"/>
        <v>6.8</v>
      </c>
      <c r="BV11" s="359" t="s">
        <v>1299</v>
      </c>
      <c r="BW11" s="359" t="s">
        <v>1368</v>
      </c>
      <c r="BX11" s="244">
        <v>7</v>
      </c>
      <c r="BY11" s="359"/>
      <c r="BZ11" s="244">
        <v>6</v>
      </c>
      <c r="CA11" s="244"/>
      <c r="CB11" s="244">
        <v>7</v>
      </c>
      <c r="CC11" s="244"/>
      <c r="CD11" s="244">
        <v>7</v>
      </c>
      <c r="CE11" s="244"/>
      <c r="CF11" s="244">
        <v>7</v>
      </c>
      <c r="CG11" s="244"/>
      <c r="CH11" s="244">
        <f t="shared" si="10"/>
        <v>144</v>
      </c>
      <c r="CI11" s="401">
        <f t="shared" si="11"/>
        <v>6.857142857142857</v>
      </c>
      <c r="CJ11" s="244">
        <v>8</v>
      </c>
      <c r="CK11" s="244"/>
      <c r="CL11" s="244">
        <v>7</v>
      </c>
      <c r="CM11" s="244"/>
      <c r="CN11" s="244">
        <v>8</v>
      </c>
      <c r="CO11" s="244"/>
      <c r="CP11" s="244">
        <v>7</v>
      </c>
      <c r="CQ11" s="244"/>
      <c r="CR11" s="244">
        <v>8</v>
      </c>
      <c r="CS11" s="244"/>
      <c r="CT11" s="244">
        <v>7</v>
      </c>
      <c r="CU11" s="244"/>
      <c r="CV11" s="244">
        <v>8</v>
      </c>
      <c r="CW11" s="244"/>
      <c r="CX11" s="244"/>
      <c r="CY11" s="244"/>
      <c r="CZ11" s="244">
        <f t="shared" si="12"/>
        <v>187</v>
      </c>
      <c r="DA11" s="245">
        <f t="shared" si="13"/>
        <v>7.48</v>
      </c>
      <c r="DB11" s="245">
        <f t="shared" si="14"/>
        <v>7.195652173913044</v>
      </c>
      <c r="DC11" s="245">
        <f t="shared" si="15"/>
        <v>6.5646258503401365</v>
      </c>
      <c r="DD11" s="244"/>
      <c r="DE11" s="244"/>
      <c r="DF11" s="244"/>
      <c r="DG11" s="244"/>
      <c r="DH11" s="244"/>
      <c r="DI11" s="244"/>
      <c r="DJ11" s="244"/>
      <c r="DK11" s="244"/>
      <c r="DL11" s="267"/>
    </row>
    <row r="12" spans="1:116" ht="15.75">
      <c r="A12" s="2">
        <v>7</v>
      </c>
      <c r="B12" s="19" t="s">
        <v>783</v>
      </c>
      <c r="C12" s="39" t="s">
        <v>203</v>
      </c>
      <c r="D12" s="29">
        <v>33776</v>
      </c>
      <c r="E12" s="2" t="s">
        <v>529</v>
      </c>
      <c r="F12" s="69" t="s">
        <v>75</v>
      </c>
      <c r="G12" s="90" t="s">
        <v>67</v>
      </c>
      <c r="H12" s="90"/>
      <c r="I12" s="90"/>
      <c r="J12" s="90"/>
      <c r="K12" s="90"/>
      <c r="L12" s="247">
        <v>5</v>
      </c>
      <c r="M12" s="247"/>
      <c r="N12" s="247">
        <v>5</v>
      </c>
      <c r="O12" s="247"/>
      <c r="P12" s="247">
        <v>7</v>
      </c>
      <c r="Q12" s="247"/>
      <c r="R12" s="247">
        <v>6</v>
      </c>
      <c r="S12" s="247"/>
      <c r="T12" s="247">
        <v>5</v>
      </c>
      <c r="U12" s="247"/>
      <c r="V12" s="247">
        <f t="shared" si="0"/>
        <v>147</v>
      </c>
      <c r="W12" s="344">
        <f t="shared" si="1"/>
        <v>5.653846153846154</v>
      </c>
      <c r="X12" s="247">
        <v>5</v>
      </c>
      <c r="Y12" s="247"/>
      <c r="Z12" s="247">
        <v>7</v>
      </c>
      <c r="AA12" s="247"/>
      <c r="AB12" s="247">
        <v>5</v>
      </c>
      <c r="AC12" s="247"/>
      <c r="AD12" s="247">
        <v>5</v>
      </c>
      <c r="AE12" s="247"/>
      <c r="AF12" s="247">
        <v>6</v>
      </c>
      <c r="AG12" s="247"/>
      <c r="AH12" s="247">
        <v>5</v>
      </c>
      <c r="AI12" s="247"/>
      <c r="AJ12" s="247">
        <v>5</v>
      </c>
      <c r="AK12" s="247"/>
      <c r="AL12" s="247">
        <f t="shared" si="2"/>
        <v>136</v>
      </c>
      <c r="AM12" s="344">
        <f t="shared" si="3"/>
        <v>5.44</v>
      </c>
      <c r="AN12" s="171">
        <f t="shared" si="4"/>
        <v>5.549019607843137</v>
      </c>
      <c r="AO12" s="192" t="s">
        <v>1297</v>
      </c>
      <c r="AP12" s="192" t="s">
        <v>1298</v>
      </c>
      <c r="AQ12" s="259">
        <v>5</v>
      </c>
      <c r="AR12" s="259"/>
      <c r="AS12" s="244">
        <v>6</v>
      </c>
      <c r="AT12" s="244"/>
      <c r="AU12" s="244">
        <v>6</v>
      </c>
      <c r="AV12" s="244">
        <v>4</v>
      </c>
      <c r="AW12" s="244">
        <v>5</v>
      </c>
      <c r="AX12" s="244">
        <v>4</v>
      </c>
      <c r="AY12" s="244">
        <v>6</v>
      </c>
      <c r="AZ12" s="244">
        <v>4</v>
      </c>
      <c r="BA12" s="244">
        <v>5</v>
      </c>
      <c r="BB12" s="244"/>
      <c r="BC12" s="244">
        <v>5</v>
      </c>
      <c r="BD12" s="244"/>
      <c r="BE12" s="244">
        <v>6</v>
      </c>
      <c r="BF12" s="244"/>
      <c r="BG12" s="244">
        <f t="shared" si="5"/>
        <v>153</v>
      </c>
      <c r="BH12" s="245">
        <f t="shared" si="6"/>
        <v>5.464285714285714</v>
      </c>
      <c r="BI12" s="244">
        <v>8</v>
      </c>
      <c r="BJ12" s="244"/>
      <c r="BK12" s="244">
        <v>6</v>
      </c>
      <c r="BL12" s="244"/>
      <c r="BM12" s="244">
        <v>5</v>
      </c>
      <c r="BN12" s="244"/>
      <c r="BO12" s="244">
        <v>7</v>
      </c>
      <c r="BP12" s="244"/>
      <c r="BQ12" s="244">
        <v>5</v>
      </c>
      <c r="BR12" s="244"/>
      <c r="BS12" s="244">
        <f t="shared" si="7"/>
        <v>135</v>
      </c>
      <c r="BT12" s="245">
        <f t="shared" si="8"/>
        <v>6.136363636363637</v>
      </c>
      <c r="BU12" s="245">
        <f t="shared" si="9"/>
        <v>5.76</v>
      </c>
      <c r="BV12" s="359" t="s">
        <v>1297</v>
      </c>
      <c r="BW12" s="359" t="s">
        <v>1368</v>
      </c>
      <c r="BX12" s="244">
        <v>6</v>
      </c>
      <c r="BY12" s="359"/>
      <c r="BZ12" s="244">
        <v>8</v>
      </c>
      <c r="CA12" s="244"/>
      <c r="CB12" s="244">
        <v>7</v>
      </c>
      <c r="CC12" s="244"/>
      <c r="CD12" s="244">
        <v>5</v>
      </c>
      <c r="CE12" s="244"/>
      <c r="CF12" s="244">
        <v>7</v>
      </c>
      <c r="CG12" s="244"/>
      <c r="CH12" s="244">
        <f t="shared" si="10"/>
        <v>138</v>
      </c>
      <c r="CI12" s="401">
        <f t="shared" si="11"/>
        <v>6.571428571428571</v>
      </c>
      <c r="CJ12" s="244">
        <v>5</v>
      </c>
      <c r="CK12" s="244" t="s">
        <v>1413</v>
      </c>
      <c r="CL12" s="244">
        <v>5</v>
      </c>
      <c r="CM12" s="244"/>
      <c r="CN12" s="244">
        <v>8</v>
      </c>
      <c r="CO12" s="244"/>
      <c r="CP12" s="244">
        <v>8</v>
      </c>
      <c r="CQ12" s="244"/>
      <c r="CR12" s="244">
        <v>8</v>
      </c>
      <c r="CS12" s="244"/>
      <c r="CT12" s="244">
        <v>7</v>
      </c>
      <c r="CU12" s="244"/>
      <c r="CV12" s="244">
        <v>8</v>
      </c>
      <c r="CW12" s="244"/>
      <c r="CX12" s="244"/>
      <c r="CY12" s="244"/>
      <c r="CZ12" s="244">
        <f t="shared" si="12"/>
        <v>174</v>
      </c>
      <c r="DA12" s="245">
        <f t="shared" si="13"/>
        <v>6.96</v>
      </c>
      <c r="DB12" s="245">
        <f t="shared" si="14"/>
        <v>6.782608695652174</v>
      </c>
      <c r="DC12" s="245">
        <f t="shared" si="15"/>
        <v>6.006802721088436</v>
      </c>
      <c r="DD12" s="244"/>
      <c r="DE12" s="244"/>
      <c r="DF12" s="244"/>
      <c r="DG12" s="244"/>
      <c r="DH12" s="244"/>
      <c r="DI12" s="244"/>
      <c r="DJ12" s="244"/>
      <c r="DK12" s="244"/>
      <c r="DL12" s="267"/>
    </row>
    <row r="13" spans="1:116" ht="15.75">
      <c r="A13" s="2">
        <v>8</v>
      </c>
      <c r="B13" s="19" t="s">
        <v>550</v>
      </c>
      <c r="C13" s="39" t="s">
        <v>951</v>
      </c>
      <c r="D13" s="29">
        <v>33836</v>
      </c>
      <c r="E13" s="2" t="s">
        <v>529</v>
      </c>
      <c r="F13" s="69" t="s">
        <v>338</v>
      </c>
      <c r="G13" s="90" t="s">
        <v>91</v>
      </c>
      <c r="H13" s="90"/>
      <c r="I13" s="90"/>
      <c r="J13" s="90"/>
      <c r="K13" s="90"/>
      <c r="L13" s="247">
        <v>7</v>
      </c>
      <c r="M13" s="247"/>
      <c r="N13" s="247">
        <v>5</v>
      </c>
      <c r="O13" s="247"/>
      <c r="P13" s="247">
        <v>6</v>
      </c>
      <c r="Q13" s="247"/>
      <c r="R13" s="247">
        <v>6</v>
      </c>
      <c r="S13" s="247"/>
      <c r="T13" s="247">
        <v>5</v>
      </c>
      <c r="U13" s="247">
        <v>4</v>
      </c>
      <c r="V13" s="247">
        <f t="shared" si="0"/>
        <v>150</v>
      </c>
      <c r="W13" s="344">
        <f t="shared" si="1"/>
        <v>5.769230769230769</v>
      </c>
      <c r="X13" s="247">
        <v>5</v>
      </c>
      <c r="Y13" s="247"/>
      <c r="Z13" s="247">
        <v>7</v>
      </c>
      <c r="AA13" s="247"/>
      <c r="AB13" s="247">
        <v>7</v>
      </c>
      <c r="AC13" s="247"/>
      <c r="AD13" s="247">
        <v>6</v>
      </c>
      <c r="AE13" s="247"/>
      <c r="AF13" s="247">
        <v>7</v>
      </c>
      <c r="AG13" s="247"/>
      <c r="AH13" s="247">
        <v>5</v>
      </c>
      <c r="AI13" s="247"/>
      <c r="AJ13" s="247">
        <v>7</v>
      </c>
      <c r="AK13" s="247"/>
      <c r="AL13" s="247">
        <f t="shared" si="2"/>
        <v>158</v>
      </c>
      <c r="AM13" s="344">
        <f t="shared" si="3"/>
        <v>6.32</v>
      </c>
      <c r="AN13" s="171">
        <f t="shared" si="4"/>
        <v>6.03921568627451</v>
      </c>
      <c r="AO13" s="192" t="s">
        <v>1299</v>
      </c>
      <c r="AP13" s="192" t="s">
        <v>1298</v>
      </c>
      <c r="AQ13" s="259">
        <v>8</v>
      </c>
      <c r="AR13" s="259"/>
      <c r="AS13" s="244">
        <v>8</v>
      </c>
      <c r="AT13" s="244"/>
      <c r="AU13" s="244">
        <v>6</v>
      </c>
      <c r="AV13" s="244"/>
      <c r="AW13" s="244">
        <v>7</v>
      </c>
      <c r="AX13" s="244"/>
      <c r="AY13" s="244">
        <v>7</v>
      </c>
      <c r="AZ13" s="244"/>
      <c r="BA13" s="244">
        <v>7</v>
      </c>
      <c r="BB13" s="244"/>
      <c r="BC13" s="244">
        <v>7</v>
      </c>
      <c r="BD13" s="244"/>
      <c r="BE13" s="244">
        <v>8</v>
      </c>
      <c r="BF13" s="244"/>
      <c r="BG13" s="244">
        <f t="shared" si="5"/>
        <v>205</v>
      </c>
      <c r="BH13" s="245">
        <f t="shared" si="6"/>
        <v>7.321428571428571</v>
      </c>
      <c r="BI13" s="244">
        <v>8</v>
      </c>
      <c r="BJ13" s="244"/>
      <c r="BK13" s="244">
        <v>7</v>
      </c>
      <c r="BL13" s="244"/>
      <c r="BM13" s="244">
        <v>6</v>
      </c>
      <c r="BN13" s="244"/>
      <c r="BO13" s="244">
        <v>9</v>
      </c>
      <c r="BP13" s="244"/>
      <c r="BQ13" s="244">
        <v>5</v>
      </c>
      <c r="BR13" s="244"/>
      <c r="BS13" s="244">
        <f t="shared" si="7"/>
        <v>155</v>
      </c>
      <c r="BT13" s="245">
        <f t="shared" si="8"/>
        <v>7.045454545454546</v>
      </c>
      <c r="BU13" s="245">
        <f t="shared" si="9"/>
        <v>7.2</v>
      </c>
      <c r="BV13" s="359" t="s">
        <v>1366</v>
      </c>
      <c r="BW13" s="359" t="s">
        <v>1368</v>
      </c>
      <c r="BX13" s="244">
        <v>9</v>
      </c>
      <c r="BY13" s="359"/>
      <c r="BZ13" s="244">
        <v>8</v>
      </c>
      <c r="CA13" s="244"/>
      <c r="CB13" s="244">
        <v>7</v>
      </c>
      <c r="CC13" s="244"/>
      <c r="CD13" s="244">
        <v>8</v>
      </c>
      <c r="CE13" s="244"/>
      <c r="CF13" s="244">
        <v>9</v>
      </c>
      <c r="CG13" s="244"/>
      <c r="CH13" s="244">
        <f t="shared" si="10"/>
        <v>173</v>
      </c>
      <c r="CI13" s="401">
        <f t="shared" si="11"/>
        <v>8.238095238095237</v>
      </c>
      <c r="CJ13" s="244">
        <v>8</v>
      </c>
      <c r="CK13" s="244"/>
      <c r="CL13" s="244">
        <v>9</v>
      </c>
      <c r="CM13" s="244"/>
      <c r="CN13" s="244">
        <v>8</v>
      </c>
      <c r="CO13" s="244"/>
      <c r="CP13" s="244">
        <v>8</v>
      </c>
      <c r="CQ13" s="244"/>
      <c r="CR13" s="244">
        <v>8</v>
      </c>
      <c r="CS13" s="244"/>
      <c r="CT13" s="244">
        <v>9</v>
      </c>
      <c r="CU13" s="244"/>
      <c r="CV13" s="244">
        <v>8</v>
      </c>
      <c r="CW13" s="244"/>
      <c r="CX13" s="244"/>
      <c r="CY13" s="244"/>
      <c r="CZ13" s="244">
        <f t="shared" si="12"/>
        <v>208</v>
      </c>
      <c r="DA13" s="245">
        <f t="shared" si="13"/>
        <v>8.32</v>
      </c>
      <c r="DB13" s="245">
        <f t="shared" si="14"/>
        <v>8.282608695652174</v>
      </c>
      <c r="DC13" s="245">
        <f t="shared" si="15"/>
        <v>7.136054421768708</v>
      </c>
      <c r="DD13" s="244"/>
      <c r="DE13" s="244"/>
      <c r="DF13" s="244"/>
      <c r="DG13" s="244"/>
      <c r="DH13" s="244"/>
      <c r="DI13" s="244"/>
      <c r="DJ13" s="244"/>
      <c r="DK13" s="244"/>
      <c r="DL13" s="267"/>
    </row>
    <row r="14" spans="1:116" ht="15.75">
      <c r="A14" s="2">
        <v>9</v>
      </c>
      <c r="B14" s="19" t="s">
        <v>456</v>
      </c>
      <c r="C14" s="39" t="s">
        <v>607</v>
      </c>
      <c r="D14" s="29">
        <v>33730</v>
      </c>
      <c r="E14" s="2" t="s">
        <v>529</v>
      </c>
      <c r="F14" s="69" t="s">
        <v>335</v>
      </c>
      <c r="G14" s="90" t="s">
        <v>67</v>
      </c>
      <c r="H14" s="90"/>
      <c r="I14" s="90"/>
      <c r="J14" s="90"/>
      <c r="K14" s="90"/>
      <c r="L14" s="247">
        <v>5</v>
      </c>
      <c r="M14" s="247"/>
      <c r="N14" s="247">
        <v>5</v>
      </c>
      <c r="O14" s="247"/>
      <c r="P14" s="247">
        <v>8</v>
      </c>
      <c r="Q14" s="247"/>
      <c r="R14" s="247">
        <v>8</v>
      </c>
      <c r="S14" s="247"/>
      <c r="T14" s="247">
        <v>7</v>
      </c>
      <c r="U14" s="247"/>
      <c r="V14" s="247">
        <f t="shared" si="0"/>
        <v>176</v>
      </c>
      <c r="W14" s="344">
        <f t="shared" si="1"/>
        <v>6.769230769230769</v>
      </c>
      <c r="X14" s="247">
        <v>5</v>
      </c>
      <c r="Y14" s="247"/>
      <c r="Z14" s="247">
        <v>6</v>
      </c>
      <c r="AA14" s="247"/>
      <c r="AB14" s="247">
        <v>5</v>
      </c>
      <c r="AC14" s="247"/>
      <c r="AD14" s="247">
        <v>5</v>
      </c>
      <c r="AE14" s="247"/>
      <c r="AF14" s="247">
        <v>6</v>
      </c>
      <c r="AG14" s="247"/>
      <c r="AH14" s="247">
        <v>5</v>
      </c>
      <c r="AI14" s="247"/>
      <c r="AJ14" s="247">
        <v>6</v>
      </c>
      <c r="AK14" s="247"/>
      <c r="AL14" s="247">
        <f t="shared" si="2"/>
        <v>135</v>
      </c>
      <c r="AM14" s="344">
        <f t="shared" si="3"/>
        <v>5.4</v>
      </c>
      <c r="AN14" s="171">
        <f t="shared" si="4"/>
        <v>6.098039215686274</v>
      </c>
      <c r="AO14" s="192" t="s">
        <v>1299</v>
      </c>
      <c r="AP14" s="192" t="s">
        <v>1298</v>
      </c>
      <c r="AQ14" s="259">
        <v>6</v>
      </c>
      <c r="AR14" s="259"/>
      <c r="AS14" s="244">
        <v>5</v>
      </c>
      <c r="AT14" s="244"/>
      <c r="AU14" s="244">
        <v>5</v>
      </c>
      <c r="AV14" s="244"/>
      <c r="AW14" s="244">
        <v>6</v>
      </c>
      <c r="AX14" s="244"/>
      <c r="AY14" s="244">
        <v>6</v>
      </c>
      <c r="AZ14" s="244"/>
      <c r="BA14" s="244">
        <v>5</v>
      </c>
      <c r="BB14" s="244"/>
      <c r="BC14" s="244">
        <v>6</v>
      </c>
      <c r="BD14" s="244"/>
      <c r="BE14" s="244">
        <v>6</v>
      </c>
      <c r="BF14" s="244"/>
      <c r="BG14" s="244">
        <f t="shared" si="5"/>
        <v>159</v>
      </c>
      <c r="BH14" s="245">
        <f t="shared" si="6"/>
        <v>5.678571428571429</v>
      </c>
      <c r="BI14" s="244">
        <v>7</v>
      </c>
      <c r="BJ14" s="244"/>
      <c r="BK14" s="244">
        <v>6</v>
      </c>
      <c r="BL14" s="244"/>
      <c r="BM14" s="244">
        <v>5</v>
      </c>
      <c r="BN14" s="244"/>
      <c r="BO14" s="244">
        <v>5</v>
      </c>
      <c r="BP14" s="244"/>
      <c r="BQ14" s="244">
        <v>7</v>
      </c>
      <c r="BR14" s="244"/>
      <c r="BS14" s="244">
        <f t="shared" si="7"/>
        <v>130</v>
      </c>
      <c r="BT14" s="245">
        <f t="shared" si="8"/>
        <v>5.909090909090909</v>
      </c>
      <c r="BU14" s="245">
        <f t="shared" si="9"/>
        <v>5.78</v>
      </c>
      <c r="BV14" s="359" t="s">
        <v>1297</v>
      </c>
      <c r="BW14" s="359" t="s">
        <v>1368</v>
      </c>
      <c r="BX14" s="244">
        <v>7</v>
      </c>
      <c r="BY14" s="359"/>
      <c r="BZ14" s="244">
        <v>7</v>
      </c>
      <c r="CA14" s="244"/>
      <c r="CB14" s="244">
        <v>7</v>
      </c>
      <c r="CC14" s="244"/>
      <c r="CD14" s="244">
        <v>7</v>
      </c>
      <c r="CE14" s="244"/>
      <c r="CF14" s="244">
        <v>8</v>
      </c>
      <c r="CG14" s="244"/>
      <c r="CH14" s="244">
        <f t="shared" si="10"/>
        <v>151</v>
      </c>
      <c r="CI14" s="401">
        <f t="shared" si="11"/>
        <v>7.190476190476191</v>
      </c>
      <c r="CJ14" s="244">
        <v>7</v>
      </c>
      <c r="CK14" s="244"/>
      <c r="CL14" s="244">
        <v>7</v>
      </c>
      <c r="CM14" s="244"/>
      <c r="CN14" s="244">
        <v>7</v>
      </c>
      <c r="CO14" s="244"/>
      <c r="CP14" s="244">
        <v>7</v>
      </c>
      <c r="CQ14" s="244"/>
      <c r="CR14" s="244">
        <v>8</v>
      </c>
      <c r="CS14" s="244"/>
      <c r="CT14" s="244">
        <v>5</v>
      </c>
      <c r="CU14" s="244"/>
      <c r="CV14" s="244">
        <v>8</v>
      </c>
      <c r="CW14" s="244"/>
      <c r="CX14" s="244"/>
      <c r="CY14" s="244"/>
      <c r="CZ14" s="244">
        <f t="shared" si="12"/>
        <v>169</v>
      </c>
      <c r="DA14" s="245">
        <f t="shared" si="13"/>
        <v>6.76</v>
      </c>
      <c r="DB14" s="245">
        <f t="shared" si="14"/>
        <v>6.956521739130435</v>
      </c>
      <c r="DC14" s="245">
        <f t="shared" si="15"/>
        <v>6.258503401360544</v>
      </c>
      <c r="DD14" s="244"/>
      <c r="DE14" s="244"/>
      <c r="DF14" s="244"/>
      <c r="DG14" s="244"/>
      <c r="DH14" s="244"/>
      <c r="DI14" s="244"/>
      <c r="DJ14" s="244"/>
      <c r="DK14" s="244"/>
      <c r="DL14" s="267"/>
    </row>
    <row r="15" spans="1:116" ht="15.75">
      <c r="A15" s="2">
        <v>10</v>
      </c>
      <c r="B15" s="19" t="s">
        <v>886</v>
      </c>
      <c r="C15" s="39" t="s">
        <v>658</v>
      </c>
      <c r="D15" s="29">
        <v>33622</v>
      </c>
      <c r="E15" s="2" t="s">
        <v>529</v>
      </c>
      <c r="F15" s="69" t="s">
        <v>335</v>
      </c>
      <c r="G15" s="90" t="s">
        <v>67</v>
      </c>
      <c r="H15" s="90"/>
      <c r="I15" s="90"/>
      <c r="J15" s="90"/>
      <c r="K15" s="90"/>
      <c r="L15" s="247">
        <v>5</v>
      </c>
      <c r="M15" s="247"/>
      <c r="N15" s="247">
        <v>5</v>
      </c>
      <c r="O15" s="247"/>
      <c r="P15" s="247">
        <v>5</v>
      </c>
      <c r="Q15" s="247">
        <v>4</v>
      </c>
      <c r="R15" s="247">
        <v>6</v>
      </c>
      <c r="S15" s="247"/>
      <c r="T15" s="247">
        <v>5</v>
      </c>
      <c r="U15" s="247"/>
      <c r="V15" s="247">
        <f t="shared" si="0"/>
        <v>137</v>
      </c>
      <c r="W15" s="344">
        <f t="shared" si="1"/>
        <v>5.269230769230769</v>
      </c>
      <c r="X15" s="247">
        <v>5</v>
      </c>
      <c r="Y15" s="247"/>
      <c r="Z15" s="247">
        <v>5</v>
      </c>
      <c r="AA15" s="247"/>
      <c r="AB15" s="247">
        <v>5</v>
      </c>
      <c r="AC15" s="247"/>
      <c r="AD15" s="247">
        <v>6</v>
      </c>
      <c r="AE15" s="247"/>
      <c r="AF15" s="247">
        <v>6</v>
      </c>
      <c r="AG15" s="247"/>
      <c r="AH15" s="247">
        <v>5</v>
      </c>
      <c r="AI15" s="247"/>
      <c r="AJ15" s="247">
        <v>5</v>
      </c>
      <c r="AK15" s="247"/>
      <c r="AL15" s="247">
        <f t="shared" si="2"/>
        <v>131</v>
      </c>
      <c r="AM15" s="344">
        <f t="shared" si="3"/>
        <v>5.24</v>
      </c>
      <c r="AN15" s="171">
        <f t="shared" si="4"/>
        <v>5.254901960784314</v>
      </c>
      <c r="AO15" s="192" t="s">
        <v>1297</v>
      </c>
      <c r="AP15" s="192" t="s">
        <v>1298</v>
      </c>
      <c r="AQ15" s="259">
        <v>5</v>
      </c>
      <c r="AR15" s="259"/>
      <c r="AS15" s="244">
        <v>7</v>
      </c>
      <c r="AT15" s="244"/>
      <c r="AU15" s="244">
        <v>5</v>
      </c>
      <c r="AV15" s="244">
        <v>4</v>
      </c>
      <c r="AW15" s="244">
        <v>5</v>
      </c>
      <c r="AX15" s="244">
        <v>4</v>
      </c>
      <c r="AY15" s="244">
        <v>6</v>
      </c>
      <c r="AZ15" s="244"/>
      <c r="BA15" s="244">
        <v>7</v>
      </c>
      <c r="BB15" s="244"/>
      <c r="BC15" s="244">
        <v>5</v>
      </c>
      <c r="BD15" s="244"/>
      <c r="BE15" s="244">
        <v>8</v>
      </c>
      <c r="BF15" s="244"/>
      <c r="BG15" s="244">
        <f t="shared" si="5"/>
        <v>167</v>
      </c>
      <c r="BH15" s="245">
        <f t="shared" si="6"/>
        <v>5.964285714285714</v>
      </c>
      <c r="BI15" s="244">
        <v>8</v>
      </c>
      <c r="BJ15" s="244"/>
      <c r="BK15" s="244">
        <v>5</v>
      </c>
      <c r="BL15" s="244"/>
      <c r="BM15" s="244">
        <v>5</v>
      </c>
      <c r="BN15" s="244"/>
      <c r="BO15" s="244">
        <v>8</v>
      </c>
      <c r="BP15" s="244">
        <v>4</v>
      </c>
      <c r="BQ15" s="244">
        <v>5</v>
      </c>
      <c r="BR15" s="244"/>
      <c r="BS15" s="244">
        <f t="shared" si="7"/>
        <v>137</v>
      </c>
      <c r="BT15" s="245">
        <f t="shared" si="8"/>
        <v>6.2272727272727275</v>
      </c>
      <c r="BU15" s="245">
        <f t="shared" si="9"/>
        <v>6.08</v>
      </c>
      <c r="BV15" s="359" t="s">
        <v>1299</v>
      </c>
      <c r="BW15" s="359" t="s">
        <v>1368</v>
      </c>
      <c r="BX15" s="244">
        <v>7</v>
      </c>
      <c r="BY15" s="359"/>
      <c r="BZ15" s="244">
        <v>8</v>
      </c>
      <c r="CA15" s="244"/>
      <c r="CB15" s="244">
        <v>7</v>
      </c>
      <c r="CC15" s="244"/>
      <c r="CD15" s="244">
        <v>6</v>
      </c>
      <c r="CE15" s="244">
        <v>3</v>
      </c>
      <c r="CF15" s="244">
        <v>5</v>
      </c>
      <c r="CG15" s="244"/>
      <c r="CH15" s="244">
        <f t="shared" si="10"/>
        <v>139</v>
      </c>
      <c r="CI15" s="401">
        <f t="shared" si="11"/>
        <v>6.619047619047619</v>
      </c>
      <c r="CJ15" s="244">
        <v>6</v>
      </c>
      <c r="CK15" s="244"/>
      <c r="CL15" s="244">
        <v>9</v>
      </c>
      <c r="CM15" s="244"/>
      <c r="CN15" s="244">
        <v>7</v>
      </c>
      <c r="CO15" s="244"/>
      <c r="CP15" s="244">
        <v>7</v>
      </c>
      <c r="CQ15" s="244"/>
      <c r="CR15" s="244">
        <v>7</v>
      </c>
      <c r="CS15" s="244"/>
      <c r="CT15" s="244">
        <v>8</v>
      </c>
      <c r="CU15" s="244"/>
      <c r="CV15" s="244">
        <v>8</v>
      </c>
      <c r="CW15" s="244"/>
      <c r="CX15" s="244"/>
      <c r="CY15" s="244"/>
      <c r="CZ15" s="244">
        <f t="shared" si="12"/>
        <v>183</v>
      </c>
      <c r="DA15" s="245">
        <f t="shared" si="13"/>
        <v>7.32</v>
      </c>
      <c r="DB15" s="245">
        <f t="shared" si="14"/>
        <v>7</v>
      </c>
      <c r="DC15" s="245">
        <f t="shared" si="15"/>
        <v>6.081632653061225</v>
      </c>
      <c r="DD15" s="244"/>
      <c r="DE15" s="244"/>
      <c r="DF15" s="244"/>
      <c r="DG15" s="244"/>
      <c r="DH15" s="244"/>
      <c r="DI15" s="244"/>
      <c r="DJ15" s="244"/>
      <c r="DK15" s="244"/>
      <c r="DL15" s="267"/>
    </row>
    <row r="16" spans="1:116" ht="15.75">
      <c r="A16" s="2">
        <v>11</v>
      </c>
      <c r="B16" s="19" t="s">
        <v>31</v>
      </c>
      <c r="C16" s="39" t="s">
        <v>212</v>
      </c>
      <c r="D16" s="29">
        <v>33778</v>
      </c>
      <c r="E16" s="2" t="s">
        <v>38</v>
      </c>
      <c r="F16" s="69" t="s">
        <v>1003</v>
      </c>
      <c r="G16" s="90" t="s">
        <v>82</v>
      </c>
      <c r="H16" s="90"/>
      <c r="I16" s="90"/>
      <c r="J16" s="90"/>
      <c r="K16" s="90"/>
      <c r="L16" s="247">
        <v>6</v>
      </c>
      <c r="M16" s="247"/>
      <c r="N16" s="247">
        <v>5</v>
      </c>
      <c r="O16" s="247">
        <v>4</v>
      </c>
      <c r="P16" s="247">
        <v>6</v>
      </c>
      <c r="Q16" s="247"/>
      <c r="R16" s="247">
        <v>6</v>
      </c>
      <c r="S16" s="247" t="s">
        <v>1289</v>
      </c>
      <c r="T16" s="247">
        <v>5</v>
      </c>
      <c r="U16" s="247">
        <v>3</v>
      </c>
      <c r="V16" s="247">
        <f t="shared" si="0"/>
        <v>146</v>
      </c>
      <c r="W16" s="344">
        <f t="shared" si="1"/>
        <v>5.615384615384615</v>
      </c>
      <c r="X16" s="247">
        <v>5</v>
      </c>
      <c r="Y16" s="247">
        <v>4</v>
      </c>
      <c r="Z16" s="247">
        <v>5</v>
      </c>
      <c r="AA16" s="247"/>
      <c r="AB16" s="247">
        <v>6</v>
      </c>
      <c r="AC16" s="247"/>
      <c r="AD16" s="247">
        <v>5</v>
      </c>
      <c r="AE16" s="247"/>
      <c r="AF16" s="247">
        <v>6</v>
      </c>
      <c r="AG16" s="247"/>
      <c r="AH16" s="247">
        <v>6</v>
      </c>
      <c r="AI16" s="247"/>
      <c r="AJ16" s="247">
        <v>6</v>
      </c>
      <c r="AK16" s="247"/>
      <c r="AL16" s="247">
        <f t="shared" si="2"/>
        <v>140</v>
      </c>
      <c r="AM16" s="344">
        <f t="shared" si="3"/>
        <v>5.6</v>
      </c>
      <c r="AN16" s="171">
        <f t="shared" si="4"/>
        <v>5.607843137254902</v>
      </c>
      <c r="AO16" s="192" t="s">
        <v>1297</v>
      </c>
      <c r="AP16" s="192" t="s">
        <v>1298</v>
      </c>
      <c r="AQ16" s="259">
        <v>5</v>
      </c>
      <c r="AR16" s="259">
        <v>4</v>
      </c>
      <c r="AS16" s="244">
        <v>5</v>
      </c>
      <c r="AT16" s="244"/>
      <c r="AU16" s="244">
        <v>5</v>
      </c>
      <c r="AV16" s="244">
        <v>4</v>
      </c>
      <c r="AW16" s="244">
        <v>6</v>
      </c>
      <c r="AX16" s="244"/>
      <c r="AY16" s="244">
        <v>6</v>
      </c>
      <c r="AZ16" s="244">
        <v>4</v>
      </c>
      <c r="BA16" s="244">
        <v>5</v>
      </c>
      <c r="BB16" s="244"/>
      <c r="BC16" s="244">
        <v>6</v>
      </c>
      <c r="BD16" s="244"/>
      <c r="BE16" s="244">
        <v>6</v>
      </c>
      <c r="BF16" s="244"/>
      <c r="BG16" s="244">
        <f t="shared" si="5"/>
        <v>154</v>
      </c>
      <c r="BH16" s="245">
        <f t="shared" si="6"/>
        <v>5.5</v>
      </c>
      <c r="BI16" s="244">
        <v>5</v>
      </c>
      <c r="BJ16" s="244"/>
      <c r="BK16" s="244">
        <v>5</v>
      </c>
      <c r="BL16" s="244"/>
      <c r="BM16" s="244">
        <v>5</v>
      </c>
      <c r="BN16" s="244"/>
      <c r="BO16" s="244">
        <v>5</v>
      </c>
      <c r="BP16" s="244"/>
      <c r="BQ16" s="244">
        <v>6</v>
      </c>
      <c r="BR16" s="244">
        <v>4</v>
      </c>
      <c r="BS16" s="244">
        <f t="shared" si="7"/>
        <v>115</v>
      </c>
      <c r="BT16" s="245">
        <f t="shared" si="8"/>
        <v>5.2272727272727275</v>
      </c>
      <c r="BU16" s="245">
        <f t="shared" si="9"/>
        <v>5.38</v>
      </c>
      <c r="BV16" s="359" t="s">
        <v>1297</v>
      </c>
      <c r="BW16" s="359" t="s">
        <v>1368</v>
      </c>
      <c r="BX16" s="244">
        <v>7</v>
      </c>
      <c r="BY16" s="359"/>
      <c r="BZ16" s="244">
        <v>7</v>
      </c>
      <c r="CA16" s="244"/>
      <c r="CB16" s="244">
        <v>8</v>
      </c>
      <c r="CC16" s="244"/>
      <c r="CD16" s="244">
        <v>6</v>
      </c>
      <c r="CE16" s="244"/>
      <c r="CF16" s="244">
        <v>9</v>
      </c>
      <c r="CG16" s="244"/>
      <c r="CH16" s="244">
        <f t="shared" si="10"/>
        <v>157</v>
      </c>
      <c r="CI16" s="401">
        <f t="shared" si="11"/>
        <v>7.476190476190476</v>
      </c>
      <c r="CJ16" s="244">
        <v>8</v>
      </c>
      <c r="CK16" s="244"/>
      <c r="CL16" s="244">
        <v>8</v>
      </c>
      <c r="CM16" s="244"/>
      <c r="CN16" s="244">
        <v>7</v>
      </c>
      <c r="CO16" s="244"/>
      <c r="CP16" s="244">
        <v>7</v>
      </c>
      <c r="CQ16" s="244"/>
      <c r="CR16" s="244">
        <v>7</v>
      </c>
      <c r="CS16" s="244"/>
      <c r="CT16" s="244">
        <v>7</v>
      </c>
      <c r="CU16" s="244"/>
      <c r="CV16" s="244">
        <v>7</v>
      </c>
      <c r="CW16" s="244"/>
      <c r="CX16" s="244"/>
      <c r="CY16" s="244"/>
      <c r="CZ16" s="244">
        <f t="shared" si="12"/>
        <v>182</v>
      </c>
      <c r="DA16" s="245">
        <f t="shared" si="13"/>
        <v>7.28</v>
      </c>
      <c r="DB16" s="245">
        <f t="shared" si="14"/>
        <v>7.369565217391305</v>
      </c>
      <c r="DC16" s="344">
        <f t="shared" si="15"/>
        <v>6.081632653061225</v>
      </c>
      <c r="DD16" s="244"/>
      <c r="DE16" s="244"/>
      <c r="DF16" s="244"/>
      <c r="DG16" s="244"/>
      <c r="DH16" s="244"/>
      <c r="DI16" s="244"/>
      <c r="DJ16" s="244"/>
      <c r="DK16" s="244"/>
      <c r="DL16" s="267"/>
    </row>
    <row r="17" spans="1:116" ht="15.75">
      <c r="A17" s="2">
        <v>12</v>
      </c>
      <c r="B17" s="19" t="s">
        <v>1004</v>
      </c>
      <c r="C17" s="39" t="s">
        <v>440</v>
      </c>
      <c r="D17" s="29">
        <v>33659</v>
      </c>
      <c r="E17" s="2" t="s">
        <v>529</v>
      </c>
      <c r="F17" s="69" t="s">
        <v>420</v>
      </c>
      <c r="G17" s="90" t="s">
        <v>67</v>
      </c>
      <c r="H17" s="90"/>
      <c r="I17" s="90"/>
      <c r="J17" s="90"/>
      <c r="K17" s="90"/>
      <c r="L17" s="247">
        <v>6</v>
      </c>
      <c r="M17" s="247"/>
      <c r="N17" s="247">
        <v>5</v>
      </c>
      <c r="O17" s="247"/>
      <c r="P17" s="247">
        <v>6</v>
      </c>
      <c r="Q17" s="247"/>
      <c r="R17" s="247">
        <v>6</v>
      </c>
      <c r="S17" s="247"/>
      <c r="T17" s="247">
        <v>6</v>
      </c>
      <c r="U17" s="247"/>
      <c r="V17" s="247">
        <f t="shared" si="0"/>
        <v>151</v>
      </c>
      <c r="W17" s="344">
        <f t="shared" si="1"/>
        <v>5.8076923076923075</v>
      </c>
      <c r="X17" s="247">
        <v>5</v>
      </c>
      <c r="Y17" s="247"/>
      <c r="Z17" s="247">
        <v>6</v>
      </c>
      <c r="AA17" s="247"/>
      <c r="AB17" s="247">
        <v>5</v>
      </c>
      <c r="AC17" s="247"/>
      <c r="AD17" s="247">
        <v>5</v>
      </c>
      <c r="AE17" s="247"/>
      <c r="AF17" s="247">
        <v>7</v>
      </c>
      <c r="AG17" s="247"/>
      <c r="AH17" s="247">
        <v>6</v>
      </c>
      <c r="AI17" s="247"/>
      <c r="AJ17" s="247">
        <v>7</v>
      </c>
      <c r="AK17" s="247"/>
      <c r="AL17" s="247">
        <f t="shared" si="2"/>
        <v>145</v>
      </c>
      <c r="AM17" s="344">
        <f t="shared" si="3"/>
        <v>5.8</v>
      </c>
      <c r="AN17" s="171">
        <f t="shared" si="4"/>
        <v>5.803921568627451</v>
      </c>
      <c r="AO17" s="192" t="s">
        <v>1297</v>
      </c>
      <c r="AP17" s="192" t="s">
        <v>1298</v>
      </c>
      <c r="AQ17" s="259">
        <v>6</v>
      </c>
      <c r="AR17" s="259"/>
      <c r="AS17" s="244">
        <v>5</v>
      </c>
      <c r="AT17" s="244"/>
      <c r="AU17" s="244">
        <v>6</v>
      </c>
      <c r="AV17" s="244">
        <v>4</v>
      </c>
      <c r="AW17" s="244">
        <v>6</v>
      </c>
      <c r="AX17" s="244"/>
      <c r="AY17" s="244">
        <v>5</v>
      </c>
      <c r="AZ17" s="244"/>
      <c r="BA17" s="244">
        <v>7</v>
      </c>
      <c r="BB17" s="244"/>
      <c r="BC17" s="244">
        <v>7</v>
      </c>
      <c r="BD17" s="244"/>
      <c r="BE17" s="244">
        <v>8</v>
      </c>
      <c r="BF17" s="244"/>
      <c r="BG17" s="244">
        <f t="shared" si="5"/>
        <v>176</v>
      </c>
      <c r="BH17" s="245">
        <f t="shared" si="6"/>
        <v>6.285714285714286</v>
      </c>
      <c r="BI17" s="244">
        <v>8</v>
      </c>
      <c r="BJ17" s="244"/>
      <c r="BK17" s="244">
        <v>7</v>
      </c>
      <c r="BL17" s="244"/>
      <c r="BM17" s="244">
        <v>6</v>
      </c>
      <c r="BN17" s="244"/>
      <c r="BO17" s="244">
        <v>8</v>
      </c>
      <c r="BP17" s="244">
        <v>4</v>
      </c>
      <c r="BQ17" s="244">
        <v>5</v>
      </c>
      <c r="BR17" s="244"/>
      <c r="BS17" s="244">
        <f t="shared" si="7"/>
        <v>149</v>
      </c>
      <c r="BT17" s="245">
        <f t="shared" si="8"/>
        <v>6.7727272727272725</v>
      </c>
      <c r="BU17" s="245">
        <f t="shared" si="9"/>
        <v>6.5</v>
      </c>
      <c r="BV17" s="359" t="s">
        <v>1299</v>
      </c>
      <c r="BW17" s="359" t="s">
        <v>1368</v>
      </c>
      <c r="BX17" s="244">
        <v>7</v>
      </c>
      <c r="BY17" s="359"/>
      <c r="BZ17" s="244">
        <v>7</v>
      </c>
      <c r="CA17" s="244"/>
      <c r="CB17" s="244">
        <v>6</v>
      </c>
      <c r="CC17" s="244"/>
      <c r="CD17" s="244">
        <v>6</v>
      </c>
      <c r="CE17" s="244"/>
      <c r="CF17" s="244">
        <v>8</v>
      </c>
      <c r="CG17" s="244"/>
      <c r="CH17" s="244">
        <f t="shared" si="10"/>
        <v>143</v>
      </c>
      <c r="CI17" s="401">
        <f t="shared" si="11"/>
        <v>6.809523809523809</v>
      </c>
      <c r="CJ17" s="244">
        <v>7</v>
      </c>
      <c r="CK17" s="244"/>
      <c r="CL17" s="244">
        <v>6</v>
      </c>
      <c r="CM17" s="244"/>
      <c r="CN17" s="244">
        <v>8</v>
      </c>
      <c r="CO17" s="244"/>
      <c r="CP17" s="244">
        <v>6</v>
      </c>
      <c r="CQ17" s="244"/>
      <c r="CR17" s="244">
        <v>8</v>
      </c>
      <c r="CS17" s="244"/>
      <c r="CT17" s="244">
        <v>7</v>
      </c>
      <c r="CU17" s="244"/>
      <c r="CV17" s="244">
        <v>8</v>
      </c>
      <c r="CW17" s="244"/>
      <c r="CX17" s="244"/>
      <c r="CY17" s="244"/>
      <c r="CZ17" s="244">
        <f t="shared" si="12"/>
        <v>175</v>
      </c>
      <c r="DA17" s="245">
        <f t="shared" si="13"/>
        <v>7</v>
      </c>
      <c r="DB17" s="245">
        <f t="shared" si="14"/>
        <v>6.913043478260869</v>
      </c>
      <c r="DC17" s="245">
        <f t="shared" si="15"/>
        <v>6.387755102040816</v>
      </c>
      <c r="DD17" s="244"/>
      <c r="DE17" s="244"/>
      <c r="DF17" s="244"/>
      <c r="DG17" s="244"/>
      <c r="DH17" s="244"/>
      <c r="DI17" s="244"/>
      <c r="DJ17" s="244"/>
      <c r="DK17" s="244"/>
      <c r="DL17" s="267"/>
    </row>
    <row r="18" spans="1:116" ht="15.75">
      <c r="A18" s="2">
        <v>13</v>
      </c>
      <c r="B18" s="19" t="s">
        <v>726</v>
      </c>
      <c r="C18" s="39" t="s">
        <v>614</v>
      </c>
      <c r="D18" s="29">
        <v>33912</v>
      </c>
      <c r="E18" s="2" t="s">
        <v>529</v>
      </c>
      <c r="F18" s="69" t="s">
        <v>952</v>
      </c>
      <c r="G18" s="90" t="s">
        <v>177</v>
      </c>
      <c r="H18" s="90"/>
      <c r="I18" s="90"/>
      <c r="J18" s="90"/>
      <c r="K18" s="90"/>
      <c r="L18" s="247">
        <v>5</v>
      </c>
      <c r="M18" s="247"/>
      <c r="N18" s="247">
        <v>5</v>
      </c>
      <c r="O18" s="247"/>
      <c r="P18" s="247">
        <v>6</v>
      </c>
      <c r="Q18" s="247"/>
      <c r="R18" s="247">
        <v>5</v>
      </c>
      <c r="S18" s="247"/>
      <c r="T18" s="247">
        <v>6</v>
      </c>
      <c r="U18" s="247"/>
      <c r="V18" s="247">
        <f t="shared" si="0"/>
        <v>140</v>
      </c>
      <c r="W18" s="344">
        <f t="shared" si="1"/>
        <v>5.384615384615385</v>
      </c>
      <c r="X18" s="247">
        <v>6</v>
      </c>
      <c r="Y18" s="247"/>
      <c r="Z18" s="247">
        <v>7</v>
      </c>
      <c r="AA18" s="247"/>
      <c r="AB18" s="247">
        <v>7</v>
      </c>
      <c r="AC18" s="247"/>
      <c r="AD18" s="247">
        <v>7</v>
      </c>
      <c r="AE18" s="247"/>
      <c r="AF18" s="247">
        <v>6</v>
      </c>
      <c r="AG18" s="247"/>
      <c r="AH18" s="247">
        <v>5</v>
      </c>
      <c r="AI18" s="247"/>
      <c r="AJ18" s="247">
        <v>5</v>
      </c>
      <c r="AK18" s="247"/>
      <c r="AL18" s="247">
        <f t="shared" si="2"/>
        <v>155</v>
      </c>
      <c r="AM18" s="344">
        <f t="shared" si="3"/>
        <v>6.2</v>
      </c>
      <c r="AN18" s="171">
        <f t="shared" si="4"/>
        <v>5.784313725490196</v>
      </c>
      <c r="AO18" s="192" t="s">
        <v>1297</v>
      </c>
      <c r="AP18" s="192" t="s">
        <v>1298</v>
      </c>
      <c r="AQ18" s="259">
        <v>6</v>
      </c>
      <c r="AR18" s="259"/>
      <c r="AS18" s="244">
        <v>6</v>
      </c>
      <c r="AT18" s="244"/>
      <c r="AU18" s="244">
        <v>5</v>
      </c>
      <c r="AV18" s="244"/>
      <c r="AW18" s="244">
        <v>6</v>
      </c>
      <c r="AX18" s="244"/>
      <c r="AY18" s="244">
        <v>7</v>
      </c>
      <c r="AZ18" s="244"/>
      <c r="BA18" s="244">
        <v>6</v>
      </c>
      <c r="BB18" s="244"/>
      <c r="BC18" s="244">
        <v>5</v>
      </c>
      <c r="BD18" s="244"/>
      <c r="BE18" s="244">
        <v>8</v>
      </c>
      <c r="BF18" s="244"/>
      <c r="BG18" s="244">
        <f t="shared" si="5"/>
        <v>173</v>
      </c>
      <c r="BH18" s="245">
        <f t="shared" si="6"/>
        <v>6.178571428571429</v>
      </c>
      <c r="BI18" s="244">
        <v>8</v>
      </c>
      <c r="BJ18" s="244"/>
      <c r="BK18" s="244">
        <v>6</v>
      </c>
      <c r="BL18" s="244"/>
      <c r="BM18" s="244">
        <v>7</v>
      </c>
      <c r="BN18" s="244"/>
      <c r="BO18" s="244">
        <v>7</v>
      </c>
      <c r="BP18" s="244"/>
      <c r="BQ18" s="244">
        <v>5</v>
      </c>
      <c r="BR18" s="244"/>
      <c r="BS18" s="244">
        <f t="shared" si="7"/>
        <v>143</v>
      </c>
      <c r="BT18" s="245">
        <f t="shared" si="8"/>
        <v>6.5</v>
      </c>
      <c r="BU18" s="245">
        <f t="shared" si="9"/>
        <v>6.32</v>
      </c>
      <c r="BV18" s="359" t="s">
        <v>1299</v>
      </c>
      <c r="BW18" s="359" t="s">
        <v>1368</v>
      </c>
      <c r="BX18" s="244">
        <v>6</v>
      </c>
      <c r="BY18" s="359"/>
      <c r="BZ18" s="244">
        <v>7</v>
      </c>
      <c r="CA18" s="244"/>
      <c r="CB18" s="244">
        <v>5</v>
      </c>
      <c r="CC18" s="244"/>
      <c r="CD18" s="244">
        <v>5</v>
      </c>
      <c r="CE18" s="244"/>
      <c r="CF18" s="244">
        <v>8</v>
      </c>
      <c r="CG18" s="244"/>
      <c r="CH18" s="244">
        <f t="shared" si="10"/>
        <v>129</v>
      </c>
      <c r="CI18" s="401">
        <f t="shared" si="11"/>
        <v>6.142857142857143</v>
      </c>
      <c r="CJ18" s="244">
        <v>9</v>
      </c>
      <c r="CK18" s="244"/>
      <c r="CL18" s="244">
        <v>9</v>
      </c>
      <c r="CM18" s="244"/>
      <c r="CN18" s="244">
        <v>7</v>
      </c>
      <c r="CO18" s="244"/>
      <c r="CP18" s="244">
        <v>8</v>
      </c>
      <c r="CQ18" s="244"/>
      <c r="CR18" s="244">
        <v>8</v>
      </c>
      <c r="CS18" s="244"/>
      <c r="CT18" s="244">
        <v>7</v>
      </c>
      <c r="CU18" s="244"/>
      <c r="CV18" s="244">
        <v>8</v>
      </c>
      <c r="CW18" s="244"/>
      <c r="CX18" s="244"/>
      <c r="CY18" s="244"/>
      <c r="CZ18" s="244">
        <f t="shared" si="12"/>
        <v>198</v>
      </c>
      <c r="DA18" s="245">
        <f t="shared" si="13"/>
        <v>7.92</v>
      </c>
      <c r="DB18" s="245">
        <f t="shared" si="14"/>
        <v>7.108695652173913</v>
      </c>
      <c r="DC18" s="245">
        <f t="shared" si="15"/>
        <v>6.380952380952381</v>
      </c>
      <c r="DD18" s="244"/>
      <c r="DE18" s="244"/>
      <c r="DF18" s="244"/>
      <c r="DG18" s="244"/>
      <c r="DH18" s="244"/>
      <c r="DI18" s="244"/>
      <c r="DJ18" s="244"/>
      <c r="DK18" s="244"/>
      <c r="DL18" s="267"/>
    </row>
    <row r="19" spans="1:116" ht="15.75">
      <c r="A19" s="2">
        <v>14</v>
      </c>
      <c r="B19" s="19" t="s">
        <v>1005</v>
      </c>
      <c r="C19" s="39" t="s">
        <v>614</v>
      </c>
      <c r="D19" s="29">
        <v>33717</v>
      </c>
      <c r="E19" s="2" t="s">
        <v>529</v>
      </c>
      <c r="F19" s="69" t="s">
        <v>390</v>
      </c>
      <c r="G19" s="90" t="s">
        <v>67</v>
      </c>
      <c r="H19" s="90"/>
      <c r="I19" s="90"/>
      <c r="J19" s="90"/>
      <c r="K19" s="90"/>
      <c r="L19" s="247">
        <v>5</v>
      </c>
      <c r="M19" s="247"/>
      <c r="N19" s="247">
        <v>5</v>
      </c>
      <c r="O19" s="247"/>
      <c r="P19" s="247">
        <v>6</v>
      </c>
      <c r="Q19" s="247"/>
      <c r="R19" s="247">
        <v>6</v>
      </c>
      <c r="S19" s="247"/>
      <c r="T19" s="247">
        <v>5</v>
      </c>
      <c r="U19" s="247">
        <v>3</v>
      </c>
      <c r="V19" s="247">
        <f t="shared" si="0"/>
        <v>142</v>
      </c>
      <c r="W19" s="344">
        <f t="shared" si="1"/>
        <v>5.461538461538462</v>
      </c>
      <c r="X19" s="247">
        <v>5</v>
      </c>
      <c r="Y19" s="247"/>
      <c r="Z19" s="247">
        <v>5</v>
      </c>
      <c r="AA19" s="247">
        <v>4</v>
      </c>
      <c r="AB19" s="247">
        <v>5</v>
      </c>
      <c r="AC19" s="247"/>
      <c r="AD19" s="247">
        <v>5</v>
      </c>
      <c r="AE19" s="247"/>
      <c r="AF19" s="247">
        <v>6</v>
      </c>
      <c r="AG19" s="247"/>
      <c r="AH19" s="247">
        <v>5</v>
      </c>
      <c r="AI19" s="247"/>
      <c r="AJ19" s="247">
        <v>5</v>
      </c>
      <c r="AK19" s="247"/>
      <c r="AL19" s="247">
        <f t="shared" si="2"/>
        <v>128</v>
      </c>
      <c r="AM19" s="344">
        <f t="shared" si="3"/>
        <v>5.12</v>
      </c>
      <c r="AN19" s="171">
        <f t="shared" si="4"/>
        <v>5.294117647058823</v>
      </c>
      <c r="AO19" s="192" t="s">
        <v>1297</v>
      </c>
      <c r="AP19" s="192" t="s">
        <v>1298</v>
      </c>
      <c r="AQ19" s="259">
        <v>6</v>
      </c>
      <c r="AR19" s="259"/>
      <c r="AS19" s="244">
        <v>6</v>
      </c>
      <c r="AT19" s="244"/>
      <c r="AU19" s="244">
        <v>7</v>
      </c>
      <c r="AV19" s="244">
        <v>4</v>
      </c>
      <c r="AW19" s="244">
        <v>5</v>
      </c>
      <c r="AX19" s="244"/>
      <c r="AY19" s="244">
        <v>5</v>
      </c>
      <c r="AZ19" s="244"/>
      <c r="BA19" s="244">
        <v>7</v>
      </c>
      <c r="BB19" s="244"/>
      <c r="BC19" s="244">
        <v>5</v>
      </c>
      <c r="BD19" s="244"/>
      <c r="BE19" s="244">
        <v>5</v>
      </c>
      <c r="BF19" s="244"/>
      <c r="BG19" s="244">
        <f t="shared" si="5"/>
        <v>160</v>
      </c>
      <c r="BH19" s="245">
        <f t="shared" si="6"/>
        <v>5.714285714285714</v>
      </c>
      <c r="BI19" s="244">
        <v>5</v>
      </c>
      <c r="BJ19" s="244">
        <v>4</v>
      </c>
      <c r="BK19" s="244">
        <v>5</v>
      </c>
      <c r="BL19" s="244"/>
      <c r="BM19" s="244">
        <v>5</v>
      </c>
      <c r="BN19" s="244"/>
      <c r="BO19" s="244">
        <v>5</v>
      </c>
      <c r="BP19" s="244"/>
      <c r="BQ19" s="244">
        <v>6</v>
      </c>
      <c r="BR19" s="244"/>
      <c r="BS19" s="244">
        <f t="shared" si="7"/>
        <v>115</v>
      </c>
      <c r="BT19" s="245">
        <f t="shared" si="8"/>
        <v>5.2272727272727275</v>
      </c>
      <c r="BU19" s="245">
        <f t="shared" si="9"/>
        <v>5.5</v>
      </c>
      <c r="BV19" s="359" t="s">
        <v>1297</v>
      </c>
      <c r="BW19" s="359" t="s">
        <v>1368</v>
      </c>
      <c r="BX19" s="244">
        <v>6</v>
      </c>
      <c r="BY19" s="359"/>
      <c r="BZ19" s="244">
        <v>8</v>
      </c>
      <c r="CA19" s="244"/>
      <c r="CB19" s="244">
        <v>7</v>
      </c>
      <c r="CC19" s="244"/>
      <c r="CD19" s="244">
        <v>5</v>
      </c>
      <c r="CE19" s="244"/>
      <c r="CF19" s="244">
        <v>5</v>
      </c>
      <c r="CG19" s="244"/>
      <c r="CH19" s="244">
        <f t="shared" si="10"/>
        <v>130</v>
      </c>
      <c r="CI19" s="401">
        <f t="shared" si="11"/>
        <v>6.190476190476191</v>
      </c>
      <c r="CJ19" s="244">
        <v>7</v>
      </c>
      <c r="CK19" s="244"/>
      <c r="CL19" s="244">
        <v>6</v>
      </c>
      <c r="CM19" s="244"/>
      <c r="CN19" s="244">
        <v>6</v>
      </c>
      <c r="CO19" s="244"/>
      <c r="CP19" s="244">
        <v>7</v>
      </c>
      <c r="CQ19" s="244"/>
      <c r="CR19" s="244">
        <v>5</v>
      </c>
      <c r="CS19" s="244"/>
      <c r="CT19" s="244">
        <v>6</v>
      </c>
      <c r="CU19" s="244"/>
      <c r="CV19" s="244">
        <v>8</v>
      </c>
      <c r="CW19" s="244"/>
      <c r="CX19" s="244"/>
      <c r="CY19" s="244"/>
      <c r="CZ19" s="244">
        <f t="shared" si="12"/>
        <v>158</v>
      </c>
      <c r="DA19" s="245">
        <f t="shared" si="13"/>
        <v>6.32</v>
      </c>
      <c r="DB19" s="245">
        <f t="shared" si="14"/>
        <v>6.260869565217392</v>
      </c>
      <c r="DC19" s="245">
        <f t="shared" si="15"/>
        <v>5.666666666666667</v>
      </c>
      <c r="DD19" s="244"/>
      <c r="DE19" s="244"/>
      <c r="DF19" s="244"/>
      <c r="DG19" s="244"/>
      <c r="DH19" s="244"/>
      <c r="DI19" s="244"/>
      <c r="DJ19" s="244"/>
      <c r="DK19" s="244"/>
      <c r="DL19" s="267"/>
    </row>
    <row r="20" spans="1:116" ht="15.75">
      <c r="A20" s="2">
        <v>15</v>
      </c>
      <c r="B20" s="19" t="s">
        <v>456</v>
      </c>
      <c r="C20" s="39" t="s">
        <v>311</v>
      </c>
      <c r="D20" s="29">
        <v>33773</v>
      </c>
      <c r="E20" s="2" t="s">
        <v>529</v>
      </c>
      <c r="F20" s="69" t="s">
        <v>324</v>
      </c>
      <c r="G20" s="90" t="s">
        <v>177</v>
      </c>
      <c r="H20" s="90"/>
      <c r="I20" s="90"/>
      <c r="J20" s="90"/>
      <c r="K20" s="90"/>
      <c r="L20" s="247">
        <v>6</v>
      </c>
      <c r="M20" s="247"/>
      <c r="N20" s="247">
        <v>7</v>
      </c>
      <c r="O20" s="247">
        <v>4</v>
      </c>
      <c r="P20" s="247">
        <v>7</v>
      </c>
      <c r="Q20" s="247"/>
      <c r="R20" s="247">
        <v>5</v>
      </c>
      <c r="S20" s="247"/>
      <c r="T20" s="247">
        <v>7</v>
      </c>
      <c r="U20" s="247" t="s">
        <v>1292</v>
      </c>
      <c r="V20" s="247">
        <f t="shared" si="0"/>
        <v>164</v>
      </c>
      <c r="W20" s="344">
        <f t="shared" si="1"/>
        <v>6.3076923076923075</v>
      </c>
      <c r="X20" s="247">
        <v>5</v>
      </c>
      <c r="Y20" s="247"/>
      <c r="Z20" s="247">
        <v>6</v>
      </c>
      <c r="AA20" s="247"/>
      <c r="AB20" s="247">
        <v>5</v>
      </c>
      <c r="AC20" s="247">
        <v>4</v>
      </c>
      <c r="AD20" s="247">
        <v>5</v>
      </c>
      <c r="AE20" s="247"/>
      <c r="AF20" s="247">
        <v>7</v>
      </c>
      <c r="AG20" s="247"/>
      <c r="AH20" s="247">
        <v>5</v>
      </c>
      <c r="AI20" s="247"/>
      <c r="AJ20" s="247">
        <v>6</v>
      </c>
      <c r="AK20" s="247"/>
      <c r="AL20" s="247">
        <f t="shared" si="2"/>
        <v>138</v>
      </c>
      <c r="AM20" s="344">
        <f t="shared" si="3"/>
        <v>5.52</v>
      </c>
      <c r="AN20" s="171">
        <f t="shared" si="4"/>
        <v>5.921568627450981</v>
      </c>
      <c r="AO20" s="192" t="s">
        <v>1297</v>
      </c>
      <c r="AP20" s="192" t="s">
        <v>1298</v>
      </c>
      <c r="AQ20" s="259">
        <v>5</v>
      </c>
      <c r="AR20" s="259"/>
      <c r="AS20" s="244">
        <v>6</v>
      </c>
      <c r="AT20" s="244"/>
      <c r="AU20" s="244">
        <v>5</v>
      </c>
      <c r="AV20" s="244"/>
      <c r="AW20" s="244">
        <v>5</v>
      </c>
      <c r="AX20" s="244"/>
      <c r="AY20" s="244">
        <v>6</v>
      </c>
      <c r="AZ20" s="244"/>
      <c r="BA20" s="244">
        <v>5</v>
      </c>
      <c r="BB20" s="244"/>
      <c r="BC20" s="244">
        <v>6</v>
      </c>
      <c r="BD20" s="244"/>
      <c r="BE20" s="244">
        <v>5</v>
      </c>
      <c r="BF20" s="244"/>
      <c r="BG20" s="244">
        <f t="shared" si="5"/>
        <v>149</v>
      </c>
      <c r="BH20" s="245">
        <f t="shared" si="6"/>
        <v>5.321428571428571</v>
      </c>
      <c r="BI20" s="244">
        <v>6</v>
      </c>
      <c r="BJ20" s="244"/>
      <c r="BK20" s="244">
        <v>5</v>
      </c>
      <c r="BL20" s="244"/>
      <c r="BM20" s="244">
        <v>5</v>
      </c>
      <c r="BN20" s="244"/>
      <c r="BO20" s="244">
        <v>6</v>
      </c>
      <c r="BP20" s="244"/>
      <c r="BQ20" s="244">
        <v>5</v>
      </c>
      <c r="BR20" s="244"/>
      <c r="BS20" s="244">
        <f t="shared" si="7"/>
        <v>119</v>
      </c>
      <c r="BT20" s="245">
        <f t="shared" si="8"/>
        <v>5.409090909090909</v>
      </c>
      <c r="BU20" s="245">
        <f t="shared" si="9"/>
        <v>5.36</v>
      </c>
      <c r="BV20" s="359" t="s">
        <v>1297</v>
      </c>
      <c r="BW20" s="359" t="s">
        <v>1368</v>
      </c>
      <c r="BX20" s="244">
        <v>5</v>
      </c>
      <c r="BY20" s="359"/>
      <c r="BZ20" s="244">
        <v>9</v>
      </c>
      <c r="CA20" s="244"/>
      <c r="CB20" s="244">
        <v>7</v>
      </c>
      <c r="CC20" s="244"/>
      <c r="CD20" s="244">
        <v>5</v>
      </c>
      <c r="CE20" s="244"/>
      <c r="CF20" s="244">
        <v>5</v>
      </c>
      <c r="CG20" s="244"/>
      <c r="CH20" s="244">
        <f t="shared" si="10"/>
        <v>127</v>
      </c>
      <c r="CI20" s="401">
        <f t="shared" si="11"/>
        <v>6.0476190476190474</v>
      </c>
      <c r="CJ20" s="244">
        <v>6</v>
      </c>
      <c r="CK20" s="244"/>
      <c r="CL20" s="244">
        <v>9</v>
      </c>
      <c r="CM20" s="244"/>
      <c r="CN20" s="244">
        <v>6</v>
      </c>
      <c r="CO20" s="244"/>
      <c r="CP20" s="244">
        <v>8</v>
      </c>
      <c r="CQ20" s="244"/>
      <c r="CR20" s="244">
        <v>5</v>
      </c>
      <c r="CS20" s="244"/>
      <c r="CT20" s="244">
        <v>6</v>
      </c>
      <c r="CU20" s="244"/>
      <c r="CV20" s="244">
        <v>8</v>
      </c>
      <c r="CW20" s="244"/>
      <c r="CX20" s="244"/>
      <c r="CY20" s="244"/>
      <c r="CZ20" s="244">
        <f t="shared" si="12"/>
        <v>168</v>
      </c>
      <c r="DA20" s="245">
        <f t="shared" si="13"/>
        <v>6.72</v>
      </c>
      <c r="DB20" s="245">
        <f t="shared" si="14"/>
        <v>6.413043478260869</v>
      </c>
      <c r="DC20" s="245">
        <f t="shared" si="15"/>
        <v>5.884353741496598</v>
      </c>
      <c r="DD20" s="244"/>
      <c r="DE20" s="244"/>
      <c r="DF20" s="244"/>
      <c r="DG20" s="244"/>
      <c r="DH20" s="244"/>
      <c r="DI20" s="244"/>
      <c r="DJ20" s="244"/>
      <c r="DK20" s="244"/>
      <c r="DL20" s="267"/>
    </row>
    <row r="21" spans="1:116" ht="15.75">
      <c r="A21" s="2">
        <v>16</v>
      </c>
      <c r="B21" s="19" t="s">
        <v>550</v>
      </c>
      <c r="C21" s="39" t="s">
        <v>957</v>
      </c>
      <c r="D21" s="29">
        <v>33806</v>
      </c>
      <c r="E21" s="2" t="s">
        <v>529</v>
      </c>
      <c r="F21" s="69" t="s">
        <v>287</v>
      </c>
      <c r="G21" s="90" t="s">
        <v>177</v>
      </c>
      <c r="H21" s="90"/>
      <c r="I21" s="90"/>
      <c r="J21" s="90"/>
      <c r="K21" s="90"/>
      <c r="L21" s="247">
        <v>6</v>
      </c>
      <c r="M21" s="247"/>
      <c r="N21" s="247">
        <v>5</v>
      </c>
      <c r="O21" s="247"/>
      <c r="P21" s="247">
        <v>6</v>
      </c>
      <c r="Q21" s="247"/>
      <c r="R21" s="247">
        <v>8</v>
      </c>
      <c r="S21" s="247"/>
      <c r="T21" s="247">
        <v>7</v>
      </c>
      <c r="U21" s="247"/>
      <c r="V21" s="247">
        <f t="shared" si="0"/>
        <v>170</v>
      </c>
      <c r="W21" s="344">
        <f t="shared" si="1"/>
        <v>6.538461538461538</v>
      </c>
      <c r="X21" s="247">
        <v>7</v>
      </c>
      <c r="Y21" s="247"/>
      <c r="Z21" s="247">
        <v>7</v>
      </c>
      <c r="AA21" s="247"/>
      <c r="AB21" s="247">
        <v>5</v>
      </c>
      <c r="AC21" s="247"/>
      <c r="AD21" s="247">
        <v>6</v>
      </c>
      <c r="AE21" s="247"/>
      <c r="AF21" s="247">
        <v>7</v>
      </c>
      <c r="AG21" s="247"/>
      <c r="AH21" s="247">
        <v>5</v>
      </c>
      <c r="AI21" s="247"/>
      <c r="AJ21" s="247">
        <v>8</v>
      </c>
      <c r="AK21" s="247"/>
      <c r="AL21" s="247">
        <f t="shared" si="2"/>
        <v>157</v>
      </c>
      <c r="AM21" s="344">
        <f t="shared" si="3"/>
        <v>6.28</v>
      </c>
      <c r="AN21" s="171">
        <f t="shared" si="4"/>
        <v>6.411764705882353</v>
      </c>
      <c r="AO21" s="192" t="s">
        <v>1299</v>
      </c>
      <c r="AP21" s="192" t="s">
        <v>1298</v>
      </c>
      <c r="AQ21" s="259">
        <v>7</v>
      </c>
      <c r="AR21" s="259"/>
      <c r="AS21" s="244">
        <v>6</v>
      </c>
      <c r="AT21" s="244"/>
      <c r="AU21" s="244">
        <v>6</v>
      </c>
      <c r="AV21" s="244"/>
      <c r="AW21" s="244">
        <v>7</v>
      </c>
      <c r="AX21" s="244"/>
      <c r="AY21" s="244">
        <v>6</v>
      </c>
      <c r="AZ21" s="244"/>
      <c r="BA21" s="244">
        <v>6</v>
      </c>
      <c r="BB21" s="244"/>
      <c r="BC21" s="244">
        <v>8</v>
      </c>
      <c r="BD21" s="244"/>
      <c r="BE21" s="244">
        <v>7</v>
      </c>
      <c r="BF21" s="244"/>
      <c r="BG21" s="244">
        <f t="shared" si="5"/>
        <v>187</v>
      </c>
      <c r="BH21" s="245">
        <f t="shared" si="6"/>
        <v>6.678571428571429</v>
      </c>
      <c r="BI21" s="244">
        <v>6</v>
      </c>
      <c r="BJ21" s="244"/>
      <c r="BK21" s="244">
        <v>5</v>
      </c>
      <c r="BL21" s="244"/>
      <c r="BM21" s="244">
        <v>6</v>
      </c>
      <c r="BN21" s="244"/>
      <c r="BO21" s="244">
        <v>8</v>
      </c>
      <c r="BP21" s="244"/>
      <c r="BQ21" s="244">
        <v>5</v>
      </c>
      <c r="BR21" s="244">
        <v>4</v>
      </c>
      <c r="BS21" s="244">
        <f t="shared" si="7"/>
        <v>135</v>
      </c>
      <c r="BT21" s="245">
        <f t="shared" si="8"/>
        <v>6.136363636363637</v>
      </c>
      <c r="BU21" s="245">
        <f t="shared" si="9"/>
        <v>6.44</v>
      </c>
      <c r="BV21" s="359" t="s">
        <v>1299</v>
      </c>
      <c r="BW21" s="359" t="s">
        <v>1368</v>
      </c>
      <c r="BX21" s="244">
        <v>6</v>
      </c>
      <c r="BY21" s="359"/>
      <c r="BZ21" s="244">
        <v>7</v>
      </c>
      <c r="CA21" s="244"/>
      <c r="CB21" s="244">
        <v>6</v>
      </c>
      <c r="CC21" s="244"/>
      <c r="CD21" s="244">
        <v>6</v>
      </c>
      <c r="CE21" s="244"/>
      <c r="CF21" s="244">
        <v>6</v>
      </c>
      <c r="CG21" s="244"/>
      <c r="CH21" s="244">
        <f t="shared" si="10"/>
        <v>129</v>
      </c>
      <c r="CI21" s="401">
        <f t="shared" si="11"/>
        <v>6.142857142857143</v>
      </c>
      <c r="CJ21" s="244">
        <v>7</v>
      </c>
      <c r="CK21" s="244"/>
      <c r="CL21" s="244">
        <v>7</v>
      </c>
      <c r="CM21" s="244"/>
      <c r="CN21" s="244">
        <v>8</v>
      </c>
      <c r="CO21" s="244"/>
      <c r="CP21" s="244">
        <v>7</v>
      </c>
      <c r="CQ21" s="244"/>
      <c r="CR21" s="244">
        <v>6</v>
      </c>
      <c r="CS21" s="244"/>
      <c r="CT21" s="244">
        <v>5</v>
      </c>
      <c r="CU21" s="244"/>
      <c r="CV21" s="244">
        <v>8</v>
      </c>
      <c r="CW21" s="244"/>
      <c r="CX21" s="244"/>
      <c r="CY21" s="244"/>
      <c r="CZ21" s="244">
        <f t="shared" si="12"/>
        <v>167</v>
      </c>
      <c r="DA21" s="245">
        <f t="shared" si="13"/>
        <v>6.68</v>
      </c>
      <c r="DB21" s="245">
        <f t="shared" si="14"/>
        <v>6.434782608695652</v>
      </c>
      <c r="DC21" s="245">
        <f t="shared" si="15"/>
        <v>6.428571428571429</v>
      </c>
      <c r="DD21" s="244"/>
      <c r="DE21" s="244"/>
      <c r="DF21" s="244"/>
      <c r="DG21" s="244"/>
      <c r="DH21" s="244"/>
      <c r="DI21" s="244"/>
      <c r="DJ21" s="244"/>
      <c r="DK21" s="244"/>
      <c r="DL21" s="267"/>
    </row>
    <row r="22" spans="1:116" ht="15.75">
      <c r="A22" s="2">
        <v>17</v>
      </c>
      <c r="B22" s="19" t="s">
        <v>660</v>
      </c>
      <c r="C22" s="39" t="s">
        <v>807</v>
      </c>
      <c r="D22" s="29">
        <v>33260</v>
      </c>
      <c r="E22" s="2" t="s">
        <v>529</v>
      </c>
      <c r="F22" s="69" t="s">
        <v>390</v>
      </c>
      <c r="G22" s="90" t="s">
        <v>67</v>
      </c>
      <c r="H22" s="90"/>
      <c r="I22" s="90"/>
      <c r="J22" s="90"/>
      <c r="K22" s="90"/>
      <c r="L22" s="247">
        <v>6</v>
      </c>
      <c r="M22" s="247"/>
      <c r="N22" s="247">
        <v>6</v>
      </c>
      <c r="O22" s="247"/>
      <c r="P22" s="247">
        <v>6</v>
      </c>
      <c r="Q22" s="247"/>
      <c r="R22" s="247">
        <v>6</v>
      </c>
      <c r="S22" s="247"/>
      <c r="T22" s="247">
        <v>5</v>
      </c>
      <c r="U22" s="247"/>
      <c r="V22" s="247">
        <f t="shared" si="0"/>
        <v>151</v>
      </c>
      <c r="W22" s="344">
        <f t="shared" si="1"/>
        <v>5.8076923076923075</v>
      </c>
      <c r="X22" s="247">
        <v>7</v>
      </c>
      <c r="Y22" s="247"/>
      <c r="Z22" s="247">
        <v>7</v>
      </c>
      <c r="AA22" s="247"/>
      <c r="AB22" s="247">
        <v>5</v>
      </c>
      <c r="AC22" s="247"/>
      <c r="AD22" s="247">
        <v>7</v>
      </c>
      <c r="AE22" s="247"/>
      <c r="AF22" s="247">
        <v>6</v>
      </c>
      <c r="AG22" s="247"/>
      <c r="AH22" s="247">
        <v>5</v>
      </c>
      <c r="AI22" s="247"/>
      <c r="AJ22" s="247">
        <v>7</v>
      </c>
      <c r="AK22" s="247"/>
      <c r="AL22" s="247">
        <f t="shared" si="2"/>
        <v>154</v>
      </c>
      <c r="AM22" s="344">
        <f t="shared" si="3"/>
        <v>6.16</v>
      </c>
      <c r="AN22" s="171">
        <f t="shared" si="4"/>
        <v>5.980392156862745</v>
      </c>
      <c r="AO22" s="192" t="s">
        <v>1297</v>
      </c>
      <c r="AP22" s="192" t="s">
        <v>1298</v>
      </c>
      <c r="AQ22" s="259">
        <v>8</v>
      </c>
      <c r="AR22" s="259"/>
      <c r="AS22" s="244">
        <v>7</v>
      </c>
      <c r="AT22" s="244"/>
      <c r="AU22" s="244">
        <v>7</v>
      </c>
      <c r="AV22" s="244"/>
      <c r="AW22" s="244">
        <v>5</v>
      </c>
      <c r="AX22" s="244"/>
      <c r="AY22" s="244">
        <v>6</v>
      </c>
      <c r="AZ22" s="244"/>
      <c r="BA22" s="244">
        <v>7</v>
      </c>
      <c r="BB22" s="244"/>
      <c r="BC22" s="244">
        <v>7</v>
      </c>
      <c r="BD22" s="244"/>
      <c r="BE22" s="244">
        <v>8</v>
      </c>
      <c r="BF22" s="244"/>
      <c r="BG22" s="244">
        <f t="shared" si="5"/>
        <v>194</v>
      </c>
      <c r="BH22" s="245">
        <f t="shared" si="6"/>
        <v>6.928571428571429</v>
      </c>
      <c r="BI22" s="244">
        <v>8</v>
      </c>
      <c r="BJ22" s="244"/>
      <c r="BK22" s="244">
        <v>7</v>
      </c>
      <c r="BL22" s="244"/>
      <c r="BM22" s="244">
        <v>8</v>
      </c>
      <c r="BN22" s="244"/>
      <c r="BO22" s="244">
        <v>7</v>
      </c>
      <c r="BP22" s="244"/>
      <c r="BQ22" s="244">
        <v>5</v>
      </c>
      <c r="BR22" s="244"/>
      <c r="BS22" s="244">
        <f t="shared" si="7"/>
        <v>151</v>
      </c>
      <c r="BT22" s="245">
        <f t="shared" si="8"/>
        <v>6.863636363636363</v>
      </c>
      <c r="BU22" s="245">
        <f t="shared" si="9"/>
        <v>6.9</v>
      </c>
      <c r="BV22" s="359" t="s">
        <v>1299</v>
      </c>
      <c r="BW22" s="359" t="s">
        <v>1368</v>
      </c>
      <c r="BX22" s="244">
        <v>6</v>
      </c>
      <c r="BY22" s="359"/>
      <c r="BZ22" s="244">
        <v>9</v>
      </c>
      <c r="CA22" s="244"/>
      <c r="CB22" s="244">
        <v>9</v>
      </c>
      <c r="CC22" s="244"/>
      <c r="CD22" s="244">
        <v>6</v>
      </c>
      <c r="CE22" s="244"/>
      <c r="CF22" s="244">
        <v>6</v>
      </c>
      <c r="CG22" s="244"/>
      <c r="CH22" s="244">
        <f t="shared" si="10"/>
        <v>150</v>
      </c>
      <c r="CI22" s="401">
        <f t="shared" si="11"/>
        <v>7.142857142857143</v>
      </c>
      <c r="CJ22" s="244">
        <v>8</v>
      </c>
      <c r="CK22" s="244"/>
      <c r="CL22" s="244">
        <v>9</v>
      </c>
      <c r="CM22" s="244"/>
      <c r="CN22" s="244">
        <v>8</v>
      </c>
      <c r="CO22" s="244"/>
      <c r="CP22" s="244">
        <v>8</v>
      </c>
      <c r="CQ22" s="244"/>
      <c r="CR22" s="244">
        <v>8</v>
      </c>
      <c r="CS22" s="244"/>
      <c r="CT22" s="244">
        <v>8</v>
      </c>
      <c r="CU22" s="244"/>
      <c r="CV22" s="244">
        <v>8</v>
      </c>
      <c r="CW22" s="244"/>
      <c r="CX22" s="244"/>
      <c r="CY22" s="244"/>
      <c r="CZ22" s="244">
        <f t="shared" si="12"/>
        <v>203</v>
      </c>
      <c r="DA22" s="245">
        <f t="shared" si="13"/>
        <v>8.12</v>
      </c>
      <c r="DB22" s="245">
        <f t="shared" si="14"/>
        <v>7.673913043478261</v>
      </c>
      <c r="DC22" s="245">
        <f t="shared" si="15"/>
        <v>6.8231292517006805</v>
      </c>
      <c r="DD22" s="244"/>
      <c r="DE22" s="244"/>
      <c r="DF22" s="244"/>
      <c r="DG22" s="244"/>
      <c r="DH22" s="244"/>
      <c r="DI22" s="244"/>
      <c r="DJ22" s="244"/>
      <c r="DK22" s="244"/>
      <c r="DL22" s="267"/>
    </row>
    <row r="23" spans="1:116" ht="15.75">
      <c r="A23" s="2">
        <v>18</v>
      </c>
      <c r="B23" s="19" t="s">
        <v>1006</v>
      </c>
      <c r="C23" s="39" t="s">
        <v>809</v>
      </c>
      <c r="D23" s="29">
        <v>33806</v>
      </c>
      <c r="E23" s="2" t="s">
        <v>529</v>
      </c>
      <c r="F23" s="69" t="s">
        <v>390</v>
      </c>
      <c r="G23" s="90" t="s">
        <v>67</v>
      </c>
      <c r="H23" s="90"/>
      <c r="I23" s="90"/>
      <c r="J23" s="90"/>
      <c r="K23" s="90"/>
      <c r="L23" s="247">
        <v>5</v>
      </c>
      <c r="M23" s="247"/>
      <c r="N23" s="247">
        <v>7</v>
      </c>
      <c r="O23" s="247">
        <v>4</v>
      </c>
      <c r="P23" s="247">
        <v>6</v>
      </c>
      <c r="Q23" s="247"/>
      <c r="R23" s="247">
        <v>5</v>
      </c>
      <c r="S23" s="247"/>
      <c r="T23" s="247">
        <v>5</v>
      </c>
      <c r="U23" s="247"/>
      <c r="V23" s="247">
        <f t="shared" si="0"/>
        <v>145</v>
      </c>
      <c r="W23" s="344">
        <f t="shared" si="1"/>
        <v>5.576923076923077</v>
      </c>
      <c r="X23" s="247">
        <v>7</v>
      </c>
      <c r="Y23" s="247"/>
      <c r="Z23" s="247">
        <v>5</v>
      </c>
      <c r="AA23" s="247">
        <v>3</v>
      </c>
      <c r="AB23" s="247">
        <v>5</v>
      </c>
      <c r="AC23" s="247"/>
      <c r="AD23" s="247">
        <v>5</v>
      </c>
      <c r="AE23" s="247"/>
      <c r="AF23" s="247">
        <v>6</v>
      </c>
      <c r="AG23" s="247"/>
      <c r="AH23" s="247">
        <v>6</v>
      </c>
      <c r="AI23" s="247"/>
      <c r="AJ23" s="247">
        <v>5</v>
      </c>
      <c r="AK23" s="247"/>
      <c r="AL23" s="247">
        <f t="shared" si="2"/>
        <v>138</v>
      </c>
      <c r="AM23" s="344">
        <f t="shared" si="3"/>
        <v>5.52</v>
      </c>
      <c r="AN23" s="171">
        <f t="shared" si="4"/>
        <v>5.549019607843137</v>
      </c>
      <c r="AO23" s="192" t="s">
        <v>1297</v>
      </c>
      <c r="AP23" s="192" t="s">
        <v>1298</v>
      </c>
      <c r="AQ23" s="259">
        <v>5</v>
      </c>
      <c r="AR23" s="259"/>
      <c r="AS23" s="244">
        <v>5</v>
      </c>
      <c r="AT23" s="244"/>
      <c r="AU23" s="244">
        <v>5</v>
      </c>
      <c r="AV23" s="244">
        <v>4</v>
      </c>
      <c r="AW23" s="244">
        <v>5</v>
      </c>
      <c r="AX23" s="244"/>
      <c r="AY23" s="244">
        <v>5</v>
      </c>
      <c r="AZ23" s="244"/>
      <c r="BA23" s="244">
        <v>5</v>
      </c>
      <c r="BB23" s="244"/>
      <c r="BC23" s="244">
        <v>5</v>
      </c>
      <c r="BD23" s="244"/>
      <c r="BE23" s="244">
        <v>5</v>
      </c>
      <c r="BF23" s="244"/>
      <c r="BG23" s="244">
        <f t="shared" si="5"/>
        <v>140</v>
      </c>
      <c r="BH23" s="245">
        <f t="shared" si="6"/>
        <v>5</v>
      </c>
      <c r="BI23" s="244">
        <v>7</v>
      </c>
      <c r="BJ23" s="244" t="s">
        <v>1290</v>
      </c>
      <c r="BK23" s="244">
        <v>5</v>
      </c>
      <c r="BL23" s="244"/>
      <c r="BM23" s="244">
        <v>5</v>
      </c>
      <c r="BN23" s="244">
        <v>3</v>
      </c>
      <c r="BO23" s="244">
        <v>6</v>
      </c>
      <c r="BP23" s="244">
        <v>4</v>
      </c>
      <c r="BQ23" s="244">
        <v>5</v>
      </c>
      <c r="BR23" s="244"/>
      <c r="BS23" s="244">
        <f t="shared" si="7"/>
        <v>122</v>
      </c>
      <c r="BT23" s="245">
        <f t="shared" si="8"/>
        <v>5.545454545454546</v>
      </c>
      <c r="BU23" s="245">
        <f t="shared" si="9"/>
        <v>5.24</v>
      </c>
      <c r="BV23" s="359" t="s">
        <v>1367</v>
      </c>
      <c r="BW23" s="359" t="s">
        <v>1369</v>
      </c>
      <c r="BX23" s="244">
        <v>5</v>
      </c>
      <c r="BY23" s="359"/>
      <c r="BZ23" s="244">
        <v>7</v>
      </c>
      <c r="CA23" s="244"/>
      <c r="CB23" s="244">
        <v>6</v>
      </c>
      <c r="CC23" s="244"/>
      <c r="CD23" s="244">
        <v>5</v>
      </c>
      <c r="CE23" s="244">
        <v>4</v>
      </c>
      <c r="CF23" s="244">
        <v>5</v>
      </c>
      <c r="CG23" s="244"/>
      <c r="CH23" s="244">
        <f t="shared" si="10"/>
        <v>116</v>
      </c>
      <c r="CI23" s="401">
        <f t="shared" si="11"/>
        <v>5.523809523809524</v>
      </c>
      <c r="CJ23" s="244">
        <v>6</v>
      </c>
      <c r="CK23" s="244">
        <v>4</v>
      </c>
      <c r="CL23" s="244">
        <v>5</v>
      </c>
      <c r="CM23" s="244"/>
      <c r="CN23" s="244">
        <v>6</v>
      </c>
      <c r="CO23" s="244"/>
      <c r="CP23" s="244">
        <v>6</v>
      </c>
      <c r="CQ23" s="244"/>
      <c r="CR23" s="244">
        <v>7</v>
      </c>
      <c r="CS23" s="244"/>
      <c r="CT23" s="244">
        <v>5</v>
      </c>
      <c r="CU23" s="244"/>
      <c r="CV23" s="244">
        <v>8</v>
      </c>
      <c r="CW23" s="244"/>
      <c r="CX23" s="244"/>
      <c r="CY23" s="244"/>
      <c r="CZ23" s="244">
        <f t="shared" si="12"/>
        <v>147</v>
      </c>
      <c r="DA23" s="245">
        <f t="shared" si="13"/>
        <v>5.88</v>
      </c>
      <c r="DB23" s="245">
        <f t="shared" si="14"/>
        <v>5.717391304347826</v>
      </c>
      <c r="DC23" s="245">
        <f t="shared" si="15"/>
        <v>5.496598639455782</v>
      </c>
      <c r="DD23" s="244"/>
      <c r="DE23" s="244"/>
      <c r="DF23" s="244"/>
      <c r="DG23" s="244"/>
      <c r="DH23" s="244"/>
      <c r="DI23" s="244"/>
      <c r="DJ23" s="244"/>
      <c r="DK23" s="244"/>
      <c r="DL23" s="267"/>
    </row>
    <row r="24" spans="1:116" ht="15.75">
      <c r="A24" s="2">
        <v>19</v>
      </c>
      <c r="B24" s="19" t="s">
        <v>810</v>
      </c>
      <c r="C24" s="39" t="s">
        <v>809</v>
      </c>
      <c r="D24" s="29">
        <v>33870</v>
      </c>
      <c r="E24" s="2" t="s">
        <v>529</v>
      </c>
      <c r="F24" s="69" t="s">
        <v>420</v>
      </c>
      <c r="G24" s="90" t="s">
        <v>67</v>
      </c>
      <c r="H24" s="90"/>
      <c r="I24" s="90"/>
      <c r="J24" s="90"/>
      <c r="K24" s="90"/>
      <c r="L24" s="247">
        <v>6</v>
      </c>
      <c r="M24" s="247"/>
      <c r="N24" s="247">
        <v>6</v>
      </c>
      <c r="O24" s="247"/>
      <c r="P24" s="247">
        <v>6</v>
      </c>
      <c r="Q24" s="247"/>
      <c r="R24" s="247">
        <v>6</v>
      </c>
      <c r="S24" s="247"/>
      <c r="T24" s="247">
        <v>5</v>
      </c>
      <c r="U24" s="247"/>
      <c r="V24" s="247">
        <f t="shared" si="0"/>
        <v>151</v>
      </c>
      <c r="W24" s="344">
        <f t="shared" si="1"/>
        <v>5.8076923076923075</v>
      </c>
      <c r="X24" s="247">
        <v>5</v>
      </c>
      <c r="Y24" s="247"/>
      <c r="Z24" s="247">
        <v>6</v>
      </c>
      <c r="AA24" s="247"/>
      <c r="AB24" s="247">
        <v>6</v>
      </c>
      <c r="AC24" s="247"/>
      <c r="AD24" s="247">
        <v>6</v>
      </c>
      <c r="AE24" s="247"/>
      <c r="AF24" s="247">
        <v>6</v>
      </c>
      <c r="AG24" s="247"/>
      <c r="AH24" s="247">
        <v>5</v>
      </c>
      <c r="AI24" s="247"/>
      <c r="AJ24" s="247">
        <v>6</v>
      </c>
      <c r="AK24" s="247"/>
      <c r="AL24" s="247">
        <f t="shared" si="2"/>
        <v>143</v>
      </c>
      <c r="AM24" s="344">
        <f t="shared" si="3"/>
        <v>5.72</v>
      </c>
      <c r="AN24" s="171">
        <f t="shared" si="4"/>
        <v>5.764705882352941</v>
      </c>
      <c r="AO24" s="192" t="s">
        <v>1297</v>
      </c>
      <c r="AP24" s="192" t="s">
        <v>1298</v>
      </c>
      <c r="AQ24" s="259">
        <v>6</v>
      </c>
      <c r="AR24" s="259"/>
      <c r="AS24" s="244">
        <v>7</v>
      </c>
      <c r="AT24" s="244"/>
      <c r="AU24" s="244">
        <v>6</v>
      </c>
      <c r="AV24" s="244">
        <v>4</v>
      </c>
      <c r="AW24" s="244">
        <v>5</v>
      </c>
      <c r="AX24" s="244"/>
      <c r="AY24" s="244">
        <v>6</v>
      </c>
      <c r="AZ24" s="244"/>
      <c r="BA24" s="244">
        <v>7</v>
      </c>
      <c r="BB24" s="244"/>
      <c r="BC24" s="244">
        <v>6</v>
      </c>
      <c r="BD24" s="244"/>
      <c r="BE24" s="244">
        <v>8</v>
      </c>
      <c r="BF24" s="244"/>
      <c r="BG24" s="244">
        <f t="shared" si="5"/>
        <v>178</v>
      </c>
      <c r="BH24" s="245">
        <f t="shared" si="6"/>
        <v>6.357142857142857</v>
      </c>
      <c r="BI24" s="244">
        <v>6</v>
      </c>
      <c r="BJ24" s="244"/>
      <c r="BK24" s="244">
        <v>6</v>
      </c>
      <c r="BL24" s="244"/>
      <c r="BM24" s="244">
        <v>5</v>
      </c>
      <c r="BN24" s="244">
        <v>4</v>
      </c>
      <c r="BO24" s="244">
        <v>6</v>
      </c>
      <c r="BP24" s="244"/>
      <c r="BQ24" s="244">
        <v>5</v>
      </c>
      <c r="BR24" s="244"/>
      <c r="BS24" s="244">
        <f t="shared" si="7"/>
        <v>123</v>
      </c>
      <c r="BT24" s="245">
        <f t="shared" si="8"/>
        <v>5.590909090909091</v>
      </c>
      <c r="BU24" s="245">
        <f t="shared" si="9"/>
        <v>6.02</v>
      </c>
      <c r="BV24" s="359" t="s">
        <v>1299</v>
      </c>
      <c r="BW24" s="359" t="s">
        <v>1368</v>
      </c>
      <c r="BX24" s="244">
        <v>8</v>
      </c>
      <c r="BY24" s="359"/>
      <c r="BZ24" s="244">
        <v>9</v>
      </c>
      <c r="CA24" s="244"/>
      <c r="CB24" s="244">
        <v>7</v>
      </c>
      <c r="CC24" s="244"/>
      <c r="CD24" s="244">
        <v>6</v>
      </c>
      <c r="CE24" s="244"/>
      <c r="CF24" s="244">
        <v>6</v>
      </c>
      <c r="CG24" s="244"/>
      <c r="CH24" s="244">
        <f t="shared" si="10"/>
        <v>152</v>
      </c>
      <c r="CI24" s="401">
        <f t="shared" si="11"/>
        <v>7.238095238095238</v>
      </c>
      <c r="CJ24" s="244">
        <v>7</v>
      </c>
      <c r="CK24" s="244"/>
      <c r="CL24" s="244">
        <v>6</v>
      </c>
      <c r="CM24" s="244"/>
      <c r="CN24" s="244">
        <v>6</v>
      </c>
      <c r="CO24" s="244"/>
      <c r="CP24" s="244">
        <v>7</v>
      </c>
      <c r="CQ24" s="244"/>
      <c r="CR24" s="244">
        <v>7</v>
      </c>
      <c r="CS24" s="244"/>
      <c r="CT24" s="244">
        <v>5</v>
      </c>
      <c r="CU24" s="244"/>
      <c r="CV24" s="244">
        <v>8</v>
      </c>
      <c r="CW24" s="244"/>
      <c r="CX24" s="244"/>
      <c r="CY24" s="244"/>
      <c r="CZ24" s="244">
        <f t="shared" si="12"/>
        <v>159</v>
      </c>
      <c r="DA24" s="245">
        <f t="shared" si="13"/>
        <v>6.36</v>
      </c>
      <c r="DB24" s="245">
        <f t="shared" si="14"/>
        <v>6.760869565217392</v>
      </c>
      <c r="DC24" s="245">
        <f t="shared" si="15"/>
        <v>6.163265306122449</v>
      </c>
      <c r="DD24" s="244"/>
      <c r="DE24" s="244"/>
      <c r="DF24" s="244"/>
      <c r="DG24" s="244"/>
      <c r="DH24" s="244"/>
      <c r="DI24" s="244"/>
      <c r="DJ24" s="244"/>
      <c r="DK24" s="244"/>
      <c r="DL24" s="267"/>
    </row>
    <row r="25" spans="1:116" ht="15.75">
      <c r="A25" s="2">
        <v>20</v>
      </c>
      <c r="B25" s="19" t="s">
        <v>456</v>
      </c>
      <c r="C25" s="39" t="s">
        <v>442</v>
      </c>
      <c r="D25" s="29">
        <v>33829</v>
      </c>
      <c r="E25" s="2" t="s">
        <v>529</v>
      </c>
      <c r="F25" s="69" t="s">
        <v>335</v>
      </c>
      <c r="G25" s="90" t="s">
        <v>67</v>
      </c>
      <c r="H25" s="90"/>
      <c r="I25" s="90"/>
      <c r="J25" s="90"/>
      <c r="K25" s="90"/>
      <c r="L25" s="247">
        <v>6</v>
      </c>
      <c r="M25" s="247"/>
      <c r="N25" s="247">
        <v>6</v>
      </c>
      <c r="O25" s="247">
        <v>3</v>
      </c>
      <c r="P25" s="247">
        <v>6</v>
      </c>
      <c r="Q25" s="247"/>
      <c r="R25" s="247">
        <v>6</v>
      </c>
      <c r="S25" s="247"/>
      <c r="T25" s="247">
        <v>6</v>
      </c>
      <c r="U25" s="247" t="s">
        <v>1292</v>
      </c>
      <c r="V25" s="247">
        <f t="shared" si="0"/>
        <v>156</v>
      </c>
      <c r="W25" s="344">
        <f t="shared" si="1"/>
        <v>6</v>
      </c>
      <c r="X25" s="247">
        <v>5</v>
      </c>
      <c r="Y25" s="247"/>
      <c r="Z25" s="247">
        <v>5</v>
      </c>
      <c r="AA25" s="247">
        <v>4</v>
      </c>
      <c r="AB25" s="247">
        <v>5</v>
      </c>
      <c r="AC25" s="247"/>
      <c r="AD25" s="247">
        <v>5</v>
      </c>
      <c r="AE25" s="247"/>
      <c r="AF25" s="247">
        <v>7</v>
      </c>
      <c r="AG25" s="247"/>
      <c r="AH25" s="247">
        <v>5</v>
      </c>
      <c r="AI25" s="247"/>
      <c r="AJ25" s="247">
        <v>6</v>
      </c>
      <c r="AK25" s="247"/>
      <c r="AL25" s="247">
        <f t="shared" si="2"/>
        <v>134</v>
      </c>
      <c r="AM25" s="344">
        <f t="shared" si="3"/>
        <v>5.36</v>
      </c>
      <c r="AN25" s="171">
        <f t="shared" si="4"/>
        <v>5.686274509803922</v>
      </c>
      <c r="AO25" s="192" t="s">
        <v>1297</v>
      </c>
      <c r="AP25" s="192" t="s">
        <v>1298</v>
      </c>
      <c r="AQ25" s="259">
        <v>6</v>
      </c>
      <c r="AR25" s="259"/>
      <c r="AS25" s="244">
        <v>5</v>
      </c>
      <c r="AT25" s="244"/>
      <c r="AU25" s="244">
        <v>5</v>
      </c>
      <c r="AV25" s="244"/>
      <c r="AW25" s="244">
        <v>5</v>
      </c>
      <c r="AX25" s="244">
        <v>4</v>
      </c>
      <c r="AY25" s="244">
        <v>6</v>
      </c>
      <c r="AZ25" s="244"/>
      <c r="BA25" s="244">
        <v>5</v>
      </c>
      <c r="BB25" s="244"/>
      <c r="BC25" s="244">
        <v>6</v>
      </c>
      <c r="BD25" s="244"/>
      <c r="BE25" s="244">
        <v>6</v>
      </c>
      <c r="BF25" s="244"/>
      <c r="BG25" s="244">
        <f t="shared" si="5"/>
        <v>155</v>
      </c>
      <c r="BH25" s="245">
        <f t="shared" si="6"/>
        <v>5.535714285714286</v>
      </c>
      <c r="BI25" s="244">
        <v>6</v>
      </c>
      <c r="BJ25" s="244"/>
      <c r="BK25" s="244">
        <v>5</v>
      </c>
      <c r="BL25" s="244">
        <v>3</v>
      </c>
      <c r="BM25" s="244">
        <v>5</v>
      </c>
      <c r="BN25" s="244"/>
      <c r="BO25" s="244">
        <v>5</v>
      </c>
      <c r="BP25" s="244"/>
      <c r="BQ25" s="244">
        <v>5</v>
      </c>
      <c r="BR25" s="244">
        <v>4</v>
      </c>
      <c r="BS25" s="244">
        <f t="shared" si="7"/>
        <v>113</v>
      </c>
      <c r="BT25" s="245">
        <f t="shared" si="8"/>
        <v>5.136363636363637</v>
      </c>
      <c r="BU25" s="245">
        <f t="shared" si="9"/>
        <v>5.36</v>
      </c>
      <c r="BV25" s="359" t="s">
        <v>1297</v>
      </c>
      <c r="BW25" s="359" t="s">
        <v>1368</v>
      </c>
      <c r="BX25" s="244">
        <v>7</v>
      </c>
      <c r="BY25" s="359"/>
      <c r="BZ25" s="244">
        <v>7</v>
      </c>
      <c r="CA25" s="244"/>
      <c r="CB25" s="244">
        <v>6</v>
      </c>
      <c r="CC25" s="244"/>
      <c r="CD25" s="244">
        <v>6</v>
      </c>
      <c r="CE25" s="244"/>
      <c r="CF25" s="244">
        <v>5</v>
      </c>
      <c r="CG25" s="244">
        <v>4</v>
      </c>
      <c r="CH25" s="244">
        <f t="shared" si="10"/>
        <v>131</v>
      </c>
      <c r="CI25" s="401">
        <f t="shared" si="11"/>
        <v>6.238095238095238</v>
      </c>
      <c r="CJ25" s="244">
        <v>6</v>
      </c>
      <c r="CK25" s="244"/>
      <c r="CL25" s="244">
        <v>6</v>
      </c>
      <c r="CM25" s="244"/>
      <c r="CN25" s="244">
        <v>8</v>
      </c>
      <c r="CO25" s="244"/>
      <c r="CP25" s="244">
        <v>7</v>
      </c>
      <c r="CQ25" s="244"/>
      <c r="CR25" s="244">
        <v>6</v>
      </c>
      <c r="CS25" s="244">
        <v>4</v>
      </c>
      <c r="CT25" s="244">
        <v>5</v>
      </c>
      <c r="CU25" s="244"/>
      <c r="CV25" s="244">
        <v>8</v>
      </c>
      <c r="CW25" s="244"/>
      <c r="CX25" s="244"/>
      <c r="CY25" s="244"/>
      <c r="CZ25" s="244">
        <f t="shared" si="12"/>
        <v>160</v>
      </c>
      <c r="DA25" s="245">
        <f t="shared" si="13"/>
        <v>6.4</v>
      </c>
      <c r="DB25" s="245">
        <f t="shared" si="14"/>
        <v>6.326086956521739</v>
      </c>
      <c r="DC25" s="245">
        <f t="shared" si="15"/>
        <v>5.775510204081633</v>
      </c>
      <c r="DD25" s="244"/>
      <c r="DE25" s="244"/>
      <c r="DF25" s="244"/>
      <c r="DG25" s="244"/>
      <c r="DH25" s="244"/>
      <c r="DI25" s="244"/>
      <c r="DJ25" s="244"/>
      <c r="DK25" s="244"/>
      <c r="DL25" s="267"/>
    </row>
    <row r="26" spans="1:116" ht="15.75">
      <c r="A26" s="2">
        <v>21</v>
      </c>
      <c r="B26" s="19" t="s">
        <v>1007</v>
      </c>
      <c r="C26" s="39" t="s">
        <v>1008</v>
      </c>
      <c r="D26" s="29">
        <v>33958</v>
      </c>
      <c r="E26" s="2" t="s">
        <v>529</v>
      </c>
      <c r="F26" s="69" t="s">
        <v>75</v>
      </c>
      <c r="G26" s="90" t="s">
        <v>67</v>
      </c>
      <c r="H26" s="90"/>
      <c r="I26" s="90"/>
      <c r="J26" s="90"/>
      <c r="K26" s="90"/>
      <c r="L26" s="247">
        <v>5</v>
      </c>
      <c r="M26" s="247"/>
      <c r="N26" s="247">
        <v>6</v>
      </c>
      <c r="O26" s="247"/>
      <c r="P26" s="247">
        <v>7</v>
      </c>
      <c r="Q26" s="247"/>
      <c r="R26" s="247">
        <v>5</v>
      </c>
      <c r="S26" s="247"/>
      <c r="T26" s="247">
        <v>7</v>
      </c>
      <c r="U26" s="247"/>
      <c r="V26" s="247">
        <f t="shared" si="0"/>
        <v>155</v>
      </c>
      <c r="W26" s="344">
        <f t="shared" si="1"/>
        <v>5.961538461538462</v>
      </c>
      <c r="X26" s="247">
        <v>5</v>
      </c>
      <c r="Y26" s="247"/>
      <c r="Z26" s="247">
        <v>5</v>
      </c>
      <c r="AA26" s="247"/>
      <c r="AB26" s="247">
        <v>5</v>
      </c>
      <c r="AC26" s="247"/>
      <c r="AD26" s="247">
        <v>7</v>
      </c>
      <c r="AE26" s="247"/>
      <c r="AF26" s="247">
        <v>6</v>
      </c>
      <c r="AG26" s="247"/>
      <c r="AH26" s="247">
        <v>5</v>
      </c>
      <c r="AI26" s="247"/>
      <c r="AJ26" s="247">
        <v>5</v>
      </c>
      <c r="AK26" s="247"/>
      <c r="AL26" s="247">
        <f t="shared" si="2"/>
        <v>134</v>
      </c>
      <c r="AM26" s="344">
        <f t="shared" si="3"/>
        <v>5.36</v>
      </c>
      <c r="AN26" s="171">
        <f t="shared" si="4"/>
        <v>5.666666666666667</v>
      </c>
      <c r="AO26" s="192" t="s">
        <v>1297</v>
      </c>
      <c r="AP26" s="192" t="s">
        <v>1298</v>
      </c>
      <c r="AQ26" s="259">
        <v>7</v>
      </c>
      <c r="AR26" s="259"/>
      <c r="AS26" s="244">
        <v>7</v>
      </c>
      <c r="AT26" s="244"/>
      <c r="AU26" s="244">
        <v>5</v>
      </c>
      <c r="AV26" s="244"/>
      <c r="AW26" s="244">
        <v>5</v>
      </c>
      <c r="AX26" s="244"/>
      <c r="AY26" s="244">
        <v>5</v>
      </c>
      <c r="AZ26" s="244"/>
      <c r="BA26" s="244">
        <v>5</v>
      </c>
      <c r="BB26" s="244"/>
      <c r="BC26" s="244">
        <v>5</v>
      </c>
      <c r="BD26" s="244"/>
      <c r="BE26" s="244">
        <v>6</v>
      </c>
      <c r="BF26" s="244"/>
      <c r="BG26" s="244">
        <f t="shared" si="5"/>
        <v>160</v>
      </c>
      <c r="BH26" s="245">
        <f t="shared" si="6"/>
        <v>5.714285714285714</v>
      </c>
      <c r="BI26" s="244">
        <v>5</v>
      </c>
      <c r="BJ26" s="244"/>
      <c r="BK26" s="244">
        <v>6</v>
      </c>
      <c r="BL26" s="244">
        <v>4</v>
      </c>
      <c r="BM26" s="244">
        <v>5</v>
      </c>
      <c r="BN26" s="244"/>
      <c r="BO26" s="244">
        <v>8</v>
      </c>
      <c r="BP26" s="244">
        <v>4</v>
      </c>
      <c r="BQ26" s="244">
        <v>5</v>
      </c>
      <c r="BR26" s="244"/>
      <c r="BS26" s="244">
        <f t="shared" si="7"/>
        <v>132</v>
      </c>
      <c r="BT26" s="245">
        <f t="shared" si="8"/>
        <v>6</v>
      </c>
      <c r="BU26" s="245">
        <f t="shared" si="9"/>
        <v>5.84</v>
      </c>
      <c r="BV26" s="359" t="s">
        <v>1297</v>
      </c>
      <c r="BW26" s="359" t="s">
        <v>1368</v>
      </c>
      <c r="BX26" s="244">
        <v>6</v>
      </c>
      <c r="BY26" s="359"/>
      <c r="BZ26" s="244">
        <v>8</v>
      </c>
      <c r="CA26" s="244"/>
      <c r="CB26" s="244">
        <v>6</v>
      </c>
      <c r="CC26" s="244">
        <v>4</v>
      </c>
      <c r="CD26" s="244">
        <v>8</v>
      </c>
      <c r="CE26" s="244"/>
      <c r="CF26" s="244">
        <v>9</v>
      </c>
      <c r="CG26" s="244"/>
      <c r="CH26" s="244">
        <f t="shared" si="10"/>
        <v>150</v>
      </c>
      <c r="CI26" s="401">
        <f t="shared" si="11"/>
        <v>7.142857142857143</v>
      </c>
      <c r="CJ26" s="244">
        <v>6</v>
      </c>
      <c r="CK26" s="244"/>
      <c r="CL26" s="244">
        <v>5</v>
      </c>
      <c r="CM26" s="244"/>
      <c r="CN26" s="244">
        <v>8</v>
      </c>
      <c r="CO26" s="244"/>
      <c r="CP26" s="244">
        <v>7</v>
      </c>
      <c r="CQ26" s="244"/>
      <c r="CR26" s="244">
        <v>6</v>
      </c>
      <c r="CS26" s="244"/>
      <c r="CT26" s="244">
        <v>8</v>
      </c>
      <c r="CU26" s="244"/>
      <c r="CV26" s="244">
        <v>8</v>
      </c>
      <c r="CW26" s="244"/>
      <c r="CX26" s="244"/>
      <c r="CY26" s="244"/>
      <c r="CZ26" s="244">
        <f t="shared" si="12"/>
        <v>172</v>
      </c>
      <c r="DA26" s="245">
        <f t="shared" si="13"/>
        <v>6.88</v>
      </c>
      <c r="DB26" s="245">
        <f t="shared" si="14"/>
        <v>7</v>
      </c>
      <c r="DC26" s="245">
        <f t="shared" si="15"/>
        <v>6.142857142857143</v>
      </c>
      <c r="DD26" s="244"/>
      <c r="DE26" s="244"/>
      <c r="DF26" s="244"/>
      <c r="DG26" s="244"/>
      <c r="DH26" s="244"/>
      <c r="DI26" s="244"/>
      <c r="DJ26" s="244"/>
      <c r="DK26" s="244"/>
      <c r="DL26" s="267"/>
    </row>
    <row r="27" spans="1:116" ht="15.75">
      <c r="A27" s="2">
        <v>22</v>
      </c>
      <c r="B27" s="19" t="s">
        <v>1009</v>
      </c>
      <c r="C27" s="39" t="s">
        <v>447</v>
      </c>
      <c r="D27" s="29">
        <v>33814</v>
      </c>
      <c r="E27" s="2" t="s">
        <v>529</v>
      </c>
      <c r="F27" s="69" t="s">
        <v>83</v>
      </c>
      <c r="G27" s="90" t="s">
        <v>67</v>
      </c>
      <c r="H27" s="90"/>
      <c r="I27" s="90"/>
      <c r="J27" s="90"/>
      <c r="K27" s="90"/>
      <c r="L27" s="247">
        <v>5</v>
      </c>
      <c r="M27" s="247"/>
      <c r="N27" s="247">
        <v>7</v>
      </c>
      <c r="O27" s="247">
        <v>3</v>
      </c>
      <c r="P27" s="247">
        <v>5</v>
      </c>
      <c r="Q27" s="247"/>
      <c r="R27" s="247">
        <v>6</v>
      </c>
      <c r="S27" s="247"/>
      <c r="T27" s="247">
        <v>7</v>
      </c>
      <c r="U27" s="247" t="s">
        <v>1289</v>
      </c>
      <c r="V27" s="247">
        <f t="shared" si="0"/>
        <v>157</v>
      </c>
      <c r="W27" s="344">
        <f t="shared" si="1"/>
        <v>6.038461538461538</v>
      </c>
      <c r="X27" s="247">
        <v>5</v>
      </c>
      <c r="Y27" s="247"/>
      <c r="Z27" s="247">
        <v>6</v>
      </c>
      <c r="AA27" s="247" t="s">
        <v>1289</v>
      </c>
      <c r="AB27" s="247">
        <v>5</v>
      </c>
      <c r="AC27" s="247"/>
      <c r="AD27" s="247">
        <v>5</v>
      </c>
      <c r="AE27" s="247">
        <v>4</v>
      </c>
      <c r="AF27" s="247">
        <v>6</v>
      </c>
      <c r="AG27" s="247"/>
      <c r="AH27" s="247">
        <v>5</v>
      </c>
      <c r="AI27" s="247"/>
      <c r="AJ27" s="247">
        <v>5</v>
      </c>
      <c r="AK27" s="247"/>
      <c r="AL27" s="247">
        <f t="shared" si="2"/>
        <v>132</v>
      </c>
      <c r="AM27" s="344">
        <f t="shared" si="3"/>
        <v>5.28</v>
      </c>
      <c r="AN27" s="171">
        <f t="shared" si="4"/>
        <v>5.666666666666667</v>
      </c>
      <c r="AO27" s="192" t="s">
        <v>1297</v>
      </c>
      <c r="AP27" s="192" t="s">
        <v>1298</v>
      </c>
      <c r="AQ27" s="259">
        <v>5</v>
      </c>
      <c r="AR27" s="259"/>
      <c r="AS27" s="244">
        <v>6</v>
      </c>
      <c r="AT27" s="244"/>
      <c r="AU27" s="244">
        <v>5</v>
      </c>
      <c r="AV27" s="244"/>
      <c r="AW27" s="244">
        <v>5</v>
      </c>
      <c r="AX27" s="244">
        <v>4</v>
      </c>
      <c r="AY27" s="244">
        <v>6</v>
      </c>
      <c r="AZ27" s="244"/>
      <c r="BA27" s="244">
        <v>7</v>
      </c>
      <c r="BB27" s="244"/>
      <c r="BC27" s="244">
        <v>5</v>
      </c>
      <c r="BD27" s="244"/>
      <c r="BE27" s="244">
        <v>7</v>
      </c>
      <c r="BF27" s="244"/>
      <c r="BG27" s="244">
        <f t="shared" si="5"/>
        <v>160</v>
      </c>
      <c r="BH27" s="245">
        <f t="shared" si="6"/>
        <v>5.714285714285714</v>
      </c>
      <c r="BI27" s="244">
        <v>6</v>
      </c>
      <c r="BJ27" s="244"/>
      <c r="BK27" s="244">
        <v>5</v>
      </c>
      <c r="BL27" s="244"/>
      <c r="BM27" s="244">
        <v>5</v>
      </c>
      <c r="BN27" s="244">
        <v>4</v>
      </c>
      <c r="BO27" s="244">
        <v>8</v>
      </c>
      <c r="BP27" s="244">
        <v>4</v>
      </c>
      <c r="BQ27" s="244">
        <v>5</v>
      </c>
      <c r="BR27" s="244"/>
      <c r="BS27" s="244">
        <f t="shared" si="7"/>
        <v>131</v>
      </c>
      <c r="BT27" s="245">
        <f t="shared" si="8"/>
        <v>5.954545454545454</v>
      </c>
      <c r="BU27" s="245">
        <f t="shared" si="9"/>
        <v>5.82</v>
      </c>
      <c r="BV27" s="359" t="s">
        <v>1297</v>
      </c>
      <c r="BW27" s="359" t="s">
        <v>1368</v>
      </c>
      <c r="BX27" s="244">
        <v>8</v>
      </c>
      <c r="BY27" s="359"/>
      <c r="BZ27" s="244">
        <v>7</v>
      </c>
      <c r="CA27" s="244"/>
      <c r="CB27" s="244">
        <v>5</v>
      </c>
      <c r="CC27" s="244"/>
      <c r="CD27" s="244">
        <v>6</v>
      </c>
      <c r="CE27" s="244"/>
      <c r="CF27" s="244">
        <v>5</v>
      </c>
      <c r="CG27" s="244"/>
      <c r="CH27" s="244">
        <f t="shared" si="10"/>
        <v>132</v>
      </c>
      <c r="CI27" s="401">
        <f t="shared" si="11"/>
        <v>6.285714285714286</v>
      </c>
      <c r="CJ27" s="244">
        <v>7</v>
      </c>
      <c r="CK27" s="244"/>
      <c r="CL27" s="244">
        <v>7</v>
      </c>
      <c r="CM27" s="244">
        <v>4</v>
      </c>
      <c r="CN27" s="244">
        <v>5</v>
      </c>
      <c r="CO27" s="244"/>
      <c r="CP27" s="244">
        <v>6</v>
      </c>
      <c r="CQ27" s="244"/>
      <c r="CR27" s="244">
        <v>6</v>
      </c>
      <c r="CS27" s="244"/>
      <c r="CT27" s="244">
        <v>5</v>
      </c>
      <c r="CU27" s="244"/>
      <c r="CV27" s="244">
        <v>8</v>
      </c>
      <c r="CW27" s="244"/>
      <c r="CX27" s="244"/>
      <c r="CY27" s="244"/>
      <c r="CZ27" s="244">
        <f t="shared" si="12"/>
        <v>150</v>
      </c>
      <c r="DA27" s="245">
        <f t="shared" si="13"/>
        <v>6</v>
      </c>
      <c r="DB27" s="245">
        <f t="shared" si="14"/>
        <v>6.130434782608695</v>
      </c>
      <c r="DC27" s="245">
        <f t="shared" si="15"/>
        <v>5.863945578231292</v>
      </c>
      <c r="DD27" s="244"/>
      <c r="DE27" s="244"/>
      <c r="DF27" s="244"/>
      <c r="DG27" s="244"/>
      <c r="DH27" s="244"/>
      <c r="DI27" s="244"/>
      <c r="DJ27" s="244"/>
      <c r="DK27" s="244"/>
      <c r="DL27" s="267"/>
    </row>
    <row r="28" spans="1:116" ht="15.75">
      <c r="A28" s="2">
        <v>23</v>
      </c>
      <c r="B28" s="19" t="s">
        <v>1010</v>
      </c>
      <c r="C28" s="39" t="s">
        <v>219</v>
      </c>
      <c r="D28" s="29">
        <v>33884</v>
      </c>
      <c r="E28" s="2" t="s">
        <v>529</v>
      </c>
      <c r="F28" s="69" t="s">
        <v>420</v>
      </c>
      <c r="G28" s="90" t="s">
        <v>67</v>
      </c>
      <c r="H28" s="90"/>
      <c r="I28" s="90"/>
      <c r="J28" s="90"/>
      <c r="K28" s="90"/>
      <c r="L28" s="247">
        <v>5</v>
      </c>
      <c r="M28" s="247"/>
      <c r="N28" s="247">
        <v>5</v>
      </c>
      <c r="O28" s="247"/>
      <c r="P28" s="247">
        <v>8</v>
      </c>
      <c r="Q28" s="247"/>
      <c r="R28" s="247">
        <v>6</v>
      </c>
      <c r="S28" s="247"/>
      <c r="T28" s="247">
        <v>7</v>
      </c>
      <c r="U28" s="247"/>
      <c r="V28" s="247">
        <f t="shared" si="0"/>
        <v>162</v>
      </c>
      <c r="W28" s="344">
        <f t="shared" si="1"/>
        <v>6.230769230769231</v>
      </c>
      <c r="X28" s="247">
        <v>5</v>
      </c>
      <c r="Y28" s="247"/>
      <c r="Z28" s="247">
        <v>7</v>
      </c>
      <c r="AA28" s="247"/>
      <c r="AB28" s="247">
        <v>5</v>
      </c>
      <c r="AC28" s="247"/>
      <c r="AD28" s="247">
        <v>7</v>
      </c>
      <c r="AE28" s="247"/>
      <c r="AF28" s="247">
        <v>6</v>
      </c>
      <c r="AG28" s="247"/>
      <c r="AH28" s="247">
        <v>5</v>
      </c>
      <c r="AI28" s="247"/>
      <c r="AJ28" s="247">
        <v>5</v>
      </c>
      <c r="AK28" s="247"/>
      <c r="AL28" s="247">
        <f t="shared" si="2"/>
        <v>142</v>
      </c>
      <c r="AM28" s="344">
        <f t="shared" si="3"/>
        <v>5.68</v>
      </c>
      <c r="AN28" s="171">
        <f t="shared" si="4"/>
        <v>5.96078431372549</v>
      </c>
      <c r="AO28" s="192" t="s">
        <v>1297</v>
      </c>
      <c r="AP28" s="192" t="s">
        <v>1298</v>
      </c>
      <c r="AQ28" s="259">
        <v>6</v>
      </c>
      <c r="AR28" s="259"/>
      <c r="AS28" s="244">
        <v>6</v>
      </c>
      <c r="AT28" s="244"/>
      <c r="AU28" s="244">
        <v>7</v>
      </c>
      <c r="AV28" s="244" t="s">
        <v>1229</v>
      </c>
      <c r="AW28" s="244">
        <v>5</v>
      </c>
      <c r="AX28" s="244"/>
      <c r="AY28" s="244">
        <v>5</v>
      </c>
      <c r="AZ28" s="244"/>
      <c r="BA28" s="244">
        <v>7</v>
      </c>
      <c r="BB28" s="244"/>
      <c r="BC28" s="244">
        <v>5</v>
      </c>
      <c r="BD28" s="244"/>
      <c r="BE28" s="244">
        <v>6</v>
      </c>
      <c r="BF28" s="244"/>
      <c r="BG28" s="244">
        <f t="shared" si="5"/>
        <v>164</v>
      </c>
      <c r="BH28" s="245">
        <f t="shared" si="6"/>
        <v>5.857142857142857</v>
      </c>
      <c r="BI28" s="244">
        <v>7</v>
      </c>
      <c r="BJ28" s="244"/>
      <c r="BK28" s="244">
        <v>5</v>
      </c>
      <c r="BL28" s="244"/>
      <c r="BM28" s="244">
        <v>6</v>
      </c>
      <c r="BN28" s="244"/>
      <c r="BO28" s="244">
        <v>5</v>
      </c>
      <c r="BP28" s="244"/>
      <c r="BQ28" s="244">
        <v>6</v>
      </c>
      <c r="BR28" s="244"/>
      <c r="BS28" s="244">
        <f t="shared" si="7"/>
        <v>125</v>
      </c>
      <c r="BT28" s="245">
        <f t="shared" si="8"/>
        <v>5.681818181818182</v>
      </c>
      <c r="BU28" s="245">
        <f t="shared" si="9"/>
        <v>5.78</v>
      </c>
      <c r="BV28" s="359" t="s">
        <v>1297</v>
      </c>
      <c r="BW28" s="359" t="s">
        <v>1368</v>
      </c>
      <c r="BX28" s="244">
        <v>7</v>
      </c>
      <c r="BY28" s="359"/>
      <c r="BZ28" s="244">
        <v>5</v>
      </c>
      <c r="CA28" s="244"/>
      <c r="CB28" s="244">
        <v>5</v>
      </c>
      <c r="CC28" s="244"/>
      <c r="CD28" s="244">
        <v>6</v>
      </c>
      <c r="CE28" s="244">
        <v>4</v>
      </c>
      <c r="CF28" s="244">
        <v>6</v>
      </c>
      <c r="CG28" s="244">
        <v>4</v>
      </c>
      <c r="CH28" s="244">
        <f t="shared" si="10"/>
        <v>124</v>
      </c>
      <c r="CI28" s="401">
        <f t="shared" si="11"/>
        <v>5.904761904761905</v>
      </c>
      <c r="CJ28" s="244">
        <v>7</v>
      </c>
      <c r="CK28" s="244"/>
      <c r="CL28" s="244">
        <v>8</v>
      </c>
      <c r="CM28" s="244"/>
      <c r="CN28" s="244">
        <v>5</v>
      </c>
      <c r="CO28" s="244"/>
      <c r="CP28" s="244">
        <v>6</v>
      </c>
      <c r="CQ28" s="244"/>
      <c r="CR28" s="244">
        <v>6</v>
      </c>
      <c r="CS28" s="244"/>
      <c r="CT28" s="244">
        <v>7</v>
      </c>
      <c r="CU28" s="244"/>
      <c r="CV28" s="244">
        <v>8</v>
      </c>
      <c r="CW28" s="244"/>
      <c r="CX28" s="244"/>
      <c r="CY28" s="244"/>
      <c r="CZ28" s="244">
        <f t="shared" si="12"/>
        <v>163</v>
      </c>
      <c r="DA28" s="245">
        <f t="shared" si="13"/>
        <v>6.52</v>
      </c>
      <c r="DB28" s="245">
        <f t="shared" si="14"/>
        <v>6.239130434782608</v>
      </c>
      <c r="DC28" s="245">
        <f t="shared" si="15"/>
        <v>5.98639455782313</v>
      </c>
      <c r="DD28" s="244"/>
      <c r="DE28" s="244"/>
      <c r="DF28" s="244"/>
      <c r="DG28" s="244"/>
      <c r="DH28" s="244"/>
      <c r="DI28" s="244"/>
      <c r="DJ28" s="244"/>
      <c r="DK28" s="244"/>
      <c r="DL28" s="267"/>
    </row>
    <row r="29" spans="1:116" ht="15.75">
      <c r="A29" s="2">
        <v>24</v>
      </c>
      <c r="B29" s="19" t="s">
        <v>716</v>
      </c>
      <c r="C29" s="39" t="s">
        <v>219</v>
      </c>
      <c r="D29" s="29">
        <v>33470</v>
      </c>
      <c r="E29" s="2" t="s">
        <v>529</v>
      </c>
      <c r="F29" s="69" t="s">
        <v>429</v>
      </c>
      <c r="G29" s="90" t="s">
        <v>177</v>
      </c>
      <c r="H29" s="90"/>
      <c r="I29" s="90"/>
      <c r="J29" s="90"/>
      <c r="K29" s="90"/>
      <c r="L29" s="247">
        <v>6</v>
      </c>
      <c r="M29" s="247"/>
      <c r="N29" s="247">
        <v>5</v>
      </c>
      <c r="O29" s="247"/>
      <c r="P29" s="247">
        <v>6</v>
      </c>
      <c r="Q29" s="247"/>
      <c r="R29" s="247">
        <v>7</v>
      </c>
      <c r="S29" s="247"/>
      <c r="T29" s="247">
        <v>6</v>
      </c>
      <c r="U29" s="247"/>
      <c r="V29" s="247">
        <f t="shared" si="0"/>
        <v>158</v>
      </c>
      <c r="W29" s="344">
        <f t="shared" si="1"/>
        <v>6.076923076923077</v>
      </c>
      <c r="X29" s="247">
        <v>5</v>
      </c>
      <c r="Y29" s="247"/>
      <c r="Z29" s="247">
        <v>9</v>
      </c>
      <c r="AA29" s="247"/>
      <c r="AB29" s="247">
        <v>8</v>
      </c>
      <c r="AC29" s="247"/>
      <c r="AD29" s="247">
        <v>6</v>
      </c>
      <c r="AE29" s="247"/>
      <c r="AF29" s="247">
        <v>7</v>
      </c>
      <c r="AG29" s="247"/>
      <c r="AH29" s="247">
        <v>5</v>
      </c>
      <c r="AI29" s="247"/>
      <c r="AJ29" s="247">
        <v>6</v>
      </c>
      <c r="AK29" s="247"/>
      <c r="AL29" s="247">
        <f t="shared" si="2"/>
        <v>168</v>
      </c>
      <c r="AM29" s="344">
        <f t="shared" si="3"/>
        <v>6.72</v>
      </c>
      <c r="AN29" s="171">
        <f t="shared" si="4"/>
        <v>6.392156862745098</v>
      </c>
      <c r="AO29" s="192" t="s">
        <v>1299</v>
      </c>
      <c r="AP29" s="192" t="s">
        <v>1298</v>
      </c>
      <c r="AQ29" s="259">
        <v>8</v>
      </c>
      <c r="AR29" s="259"/>
      <c r="AS29" s="244">
        <v>7</v>
      </c>
      <c r="AT29" s="244"/>
      <c r="AU29" s="244">
        <v>5</v>
      </c>
      <c r="AV29" s="244"/>
      <c r="AW29" s="244">
        <v>6</v>
      </c>
      <c r="AX29" s="244"/>
      <c r="AY29" s="244">
        <v>5</v>
      </c>
      <c r="AZ29" s="244"/>
      <c r="BA29" s="244">
        <v>5</v>
      </c>
      <c r="BB29" s="244"/>
      <c r="BC29" s="244">
        <v>6</v>
      </c>
      <c r="BD29" s="244"/>
      <c r="BE29" s="244">
        <v>8</v>
      </c>
      <c r="BF29" s="244"/>
      <c r="BG29" s="244">
        <f t="shared" si="5"/>
        <v>180</v>
      </c>
      <c r="BH29" s="245">
        <f t="shared" si="6"/>
        <v>6.428571428571429</v>
      </c>
      <c r="BI29" s="244">
        <v>8</v>
      </c>
      <c r="BJ29" s="244"/>
      <c r="BK29" s="244">
        <v>6</v>
      </c>
      <c r="BL29" s="244"/>
      <c r="BM29" s="244">
        <v>7</v>
      </c>
      <c r="BN29" s="244"/>
      <c r="BO29" s="244">
        <v>6</v>
      </c>
      <c r="BP29" s="244"/>
      <c r="BQ29" s="244">
        <v>5</v>
      </c>
      <c r="BR29" s="244">
        <v>4</v>
      </c>
      <c r="BS29" s="244">
        <f t="shared" si="7"/>
        <v>137</v>
      </c>
      <c r="BT29" s="245">
        <f t="shared" si="8"/>
        <v>6.2272727272727275</v>
      </c>
      <c r="BU29" s="245">
        <f t="shared" si="9"/>
        <v>6.34</v>
      </c>
      <c r="BV29" s="359" t="s">
        <v>1299</v>
      </c>
      <c r="BW29" s="359" t="s">
        <v>1368</v>
      </c>
      <c r="BX29" s="244">
        <v>7</v>
      </c>
      <c r="BY29" s="359"/>
      <c r="BZ29" s="244">
        <v>6</v>
      </c>
      <c r="CA29" s="244"/>
      <c r="CB29" s="244">
        <v>6</v>
      </c>
      <c r="CC29" s="244"/>
      <c r="CD29" s="244">
        <v>7</v>
      </c>
      <c r="CE29" s="244"/>
      <c r="CF29" s="244">
        <v>7</v>
      </c>
      <c r="CG29" s="244"/>
      <c r="CH29" s="244">
        <f t="shared" si="10"/>
        <v>139</v>
      </c>
      <c r="CI29" s="401">
        <f t="shared" si="11"/>
        <v>6.619047619047619</v>
      </c>
      <c r="CJ29" s="244">
        <v>8</v>
      </c>
      <c r="CK29" s="244"/>
      <c r="CL29" s="244">
        <v>8</v>
      </c>
      <c r="CM29" s="244"/>
      <c r="CN29" s="244">
        <v>5</v>
      </c>
      <c r="CO29" s="244"/>
      <c r="CP29" s="244">
        <v>7</v>
      </c>
      <c r="CQ29" s="244"/>
      <c r="CR29" s="244">
        <v>8</v>
      </c>
      <c r="CS29" s="244"/>
      <c r="CT29" s="244">
        <v>7</v>
      </c>
      <c r="CU29" s="244"/>
      <c r="CV29" s="244">
        <v>8</v>
      </c>
      <c r="CW29" s="244"/>
      <c r="CX29" s="244"/>
      <c r="CY29" s="244"/>
      <c r="CZ29" s="244">
        <f t="shared" si="12"/>
        <v>178</v>
      </c>
      <c r="DA29" s="245">
        <f t="shared" si="13"/>
        <v>7.12</v>
      </c>
      <c r="DB29" s="245">
        <f t="shared" si="14"/>
        <v>6.891304347826087</v>
      </c>
      <c r="DC29" s="245">
        <f t="shared" si="15"/>
        <v>6.530612244897959</v>
      </c>
      <c r="DD29" s="244"/>
      <c r="DE29" s="244"/>
      <c r="DF29" s="244"/>
      <c r="DG29" s="244"/>
      <c r="DH29" s="244"/>
      <c r="DI29" s="244"/>
      <c r="DJ29" s="244"/>
      <c r="DK29" s="244"/>
      <c r="DL29" s="267"/>
    </row>
    <row r="30" spans="1:116" ht="15.75">
      <c r="A30" s="2">
        <v>25</v>
      </c>
      <c r="B30" s="19" t="s">
        <v>1011</v>
      </c>
      <c r="C30" s="39" t="s">
        <v>219</v>
      </c>
      <c r="D30" s="29">
        <v>33448</v>
      </c>
      <c r="E30" s="2" t="s">
        <v>529</v>
      </c>
      <c r="F30" s="69" t="s">
        <v>390</v>
      </c>
      <c r="G30" s="90" t="s">
        <v>322</v>
      </c>
      <c r="H30" s="90"/>
      <c r="I30" s="90"/>
      <c r="J30" s="90"/>
      <c r="K30" s="90"/>
      <c r="L30" s="247">
        <v>5</v>
      </c>
      <c r="M30" s="247"/>
      <c r="N30" s="247">
        <v>5</v>
      </c>
      <c r="O30" s="247">
        <v>4</v>
      </c>
      <c r="P30" s="247">
        <v>8</v>
      </c>
      <c r="Q30" s="247"/>
      <c r="R30" s="247">
        <v>6</v>
      </c>
      <c r="S30" s="247"/>
      <c r="T30" s="247">
        <v>5</v>
      </c>
      <c r="U30" s="247"/>
      <c r="V30" s="247">
        <f t="shared" si="0"/>
        <v>152</v>
      </c>
      <c r="W30" s="344">
        <f t="shared" si="1"/>
        <v>5.846153846153846</v>
      </c>
      <c r="X30" s="247">
        <v>5</v>
      </c>
      <c r="Y30" s="247"/>
      <c r="Z30" s="247">
        <v>5</v>
      </c>
      <c r="AA30" s="247"/>
      <c r="AB30" s="247">
        <v>5</v>
      </c>
      <c r="AC30" s="247"/>
      <c r="AD30" s="247">
        <v>5</v>
      </c>
      <c r="AE30" s="247"/>
      <c r="AF30" s="247">
        <v>7</v>
      </c>
      <c r="AG30" s="247"/>
      <c r="AH30" s="247">
        <v>5</v>
      </c>
      <c r="AI30" s="247"/>
      <c r="AJ30" s="247">
        <v>6</v>
      </c>
      <c r="AK30" s="247"/>
      <c r="AL30" s="247">
        <f t="shared" si="2"/>
        <v>134</v>
      </c>
      <c r="AM30" s="344">
        <f t="shared" si="3"/>
        <v>5.36</v>
      </c>
      <c r="AN30" s="171">
        <f t="shared" si="4"/>
        <v>5.607843137254902</v>
      </c>
      <c r="AO30" s="192" t="s">
        <v>1297</v>
      </c>
      <c r="AP30" s="192" t="s">
        <v>1298</v>
      </c>
      <c r="AQ30" s="259">
        <v>6</v>
      </c>
      <c r="AR30" s="259"/>
      <c r="AS30" s="244">
        <v>5</v>
      </c>
      <c r="AT30" s="244"/>
      <c r="AU30" s="244">
        <v>6</v>
      </c>
      <c r="AV30" s="244">
        <v>4</v>
      </c>
      <c r="AW30" s="244">
        <v>5</v>
      </c>
      <c r="AX30" s="244"/>
      <c r="AY30" s="244">
        <v>7</v>
      </c>
      <c r="AZ30" s="244"/>
      <c r="BA30" s="244">
        <v>5</v>
      </c>
      <c r="BB30" s="244"/>
      <c r="BC30" s="244">
        <v>6</v>
      </c>
      <c r="BD30" s="244"/>
      <c r="BE30" s="244">
        <v>8</v>
      </c>
      <c r="BF30" s="244"/>
      <c r="BG30" s="244">
        <f t="shared" si="5"/>
        <v>169</v>
      </c>
      <c r="BH30" s="245">
        <f t="shared" si="6"/>
        <v>6.035714285714286</v>
      </c>
      <c r="BI30" s="244">
        <v>6</v>
      </c>
      <c r="BJ30" s="244"/>
      <c r="BK30" s="244">
        <v>6</v>
      </c>
      <c r="BL30" s="244">
        <v>4</v>
      </c>
      <c r="BM30" s="244">
        <v>6</v>
      </c>
      <c r="BN30" s="244"/>
      <c r="BO30" s="244">
        <v>7</v>
      </c>
      <c r="BP30" s="244">
        <v>4</v>
      </c>
      <c r="BQ30" s="244">
        <v>5</v>
      </c>
      <c r="BR30" s="244"/>
      <c r="BS30" s="244">
        <f t="shared" si="7"/>
        <v>133</v>
      </c>
      <c r="BT30" s="245">
        <f t="shared" si="8"/>
        <v>6.045454545454546</v>
      </c>
      <c r="BU30" s="245">
        <f t="shared" si="9"/>
        <v>6.04</v>
      </c>
      <c r="BV30" s="359" t="s">
        <v>1299</v>
      </c>
      <c r="BW30" s="359" t="s">
        <v>1368</v>
      </c>
      <c r="BX30" s="244">
        <v>6</v>
      </c>
      <c r="BY30" s="359"/>
      <c r="BZ30" s="244">
        <v>7</v>
      </c>
      <c r="CA30" s="244"/>
      <c r="CB30" s="244">
        <v>6</v>
      </c>
      <c r="CC30" s="244"/>
      <c r="CD30" s="244">
        <v>5</v>
      </c>
      <c r="CE30" s="244"/>
      <c r="CF30" s="244">
        <v>8</v>
      </c>
      <c r="CG30" s="244"/>
      <c r="CH30" s="244">
        <f t="shared" si="10"/>
        <v>134</v>
      </c>
      <c r="CI30" s="401">
        <f t="shared" si="11"/>
        <v>6.380952380952381</v>
      </c>
      <c r="CJ30" s="244">
        <v>7</v>
      </c>
      <c r="CK30" s="244"/>
      <c r="CL30" s="244">
        <v>8</v>
      </c>
      <c r="CM30" s="244"/>
      <c r="CN30" s="244">
        <v>8</v>
      </c>
      <c r="CO30" s="244"/>
      <c r="CP30" s="244">
        <v>7</v>
      </c>
      <c r="CQ30" s="244"/>
      <c r="CR30" s="244">
        <v>7</v>
      </c>
      <c r="CS30" s="244"/>
      <c r="CT30" s="244">
        <v>8</v>
      </c>
      <c r="CU30" s="244"/>
      <c r="CV30" s="244">
        <v>8</v>
      </c>
      <c r="CW30" s="244"/>
      <c r="CX30" s="244"/>
      <c r="CY30" s="244"/>
      <c r="CZ30" s="244">
        <f t="shared" si="12"/>
        <v>188</v>
      </c>
      <c r="DA30" s="245">
        <f t="shared" si="13"/>
        <v>7.52</v>
      </c>
      <c r="DB30" s="245">
        <f t="shared" si="14"/>
        <v>7</v>
      </c>
      <c r="DC30" s="245">
        <f t="shared" si="15"/>
        <v>6.190476190476191</v>
      </c>
      <c r="DD30" s="244"/>
      <c r="DE30" s="244"/>
      <c r="DF30" s="244"/>
      <c r="DG30" s="244"/>
      <c r="DH30" s="244"/>
      <c r="DI30" s="244"/>
      <c r="DJ30" s="244"/>
      <c r="DK30" s="244"/>
      <c r="DL30" s="267"/>
    </row>
    <row r="31" spans="1:116" ht="15.75">
      <c r="A31" s="2">
        <v>26</v>
      </c>
      <c r="B31" s="19" t="s">
        <v>1012</v>
      </c>
      <c r="C31" s="39" t="s">
        <v>870</v>
      </c>
      <c r="D31" s="29">
        <v>33864</v>
      </c>
      <c r="E31" s="2" t="s">
        <v>529</v>
      </c>
      <c r="F31" s="69" t="s">
        <v>390</v>
      </c>
      <c r="G31" s="90" t="s">
        <v>322</v>
      </c>
      <c r="H31" s="90"/>
      <c r="I31" s="90"/>
      <c r="J31" s="90"/>
      <c r="K31" s="90"/>
      <c r="L31" s="247">
        <v>5</v>
      </c>
      <c r="M31" s="247"/>
      <c r="N31" s="247">
        <v>5</v>
      </c>
      <c r="O31" s="247">
        <v>4</v>
      </c>
      <c r="P31" s="247">
        <v>6</v>
      </c>
      <c r="Q31" s="247"/>
      <c r="R31" s="247">
        <v>5</v>
      </c>
      <c r="S31" s="247">
        <v>4</v>
      </c>
      <c r="T31" s="247">
        <v>7</v>
      </c>
      <c r="U31" s="247"/>
      <c r="V31" s="247">
        <f t="shared" si="0"/>
        <v>145</v>
      </c>
      <c r="W31" s="344">
        <f t="shared" si="1"/>
        <v>5.576923076923077</v>
      </c>
      <c r="X31" s="247">
        <v>6</v>
      </c>
      <c r="Y31" s="247"/>
      <c r="Z31" s="247">
        <v>6</v>
      </c>
      <c r="AA31" s="247" t="s">
        <v>1289</v>
      </c>
      <c r="AB31" s="247">
        <v>6</v>
      </c>
      <c r="AC31" s="247">
        <v>4</v>
      </c>
      <c r="AD31" s="247">
        <v>5</v>
      </c>
      <c r="AE31" s="247"/>
      <c r="AF31" s="247">
        <v>6</v>
      </c>
      <c r="AG31" s="247"/>
      <c r="AH31" s="247">
        <v>6</v>
      </c>
      <c r="AI31" s="247"/>
      <c r="AJ31" s="247">
        <v>5</v>
      </c>
      <c r="AK31" s="247"/>
      <c r="AL31" s="247">
        <f t="shared" si="2"/>
        <v>144</v>
      </c>
      <c r="AM31" s="344">
        <f t="shared" si="3"/>
        <v>5.76</v>
      </c>
      <c r="AN31" s="171">
        <f t="shared" si="4"/>
        <v>5.666666666666667</v>
      </c>
      <c r="AO31" s="192" t="s">
        <v>1297</v>
      </c>
      <c r="AP31" s="192" t="s">
        <v>1298</v>
      </c>
      <c r="AQ31" s="259">
        <v>5</v>
      </c>
      <c r="AR31" s="259"/>
      <c r="AS31" s="244">
        <v>6</v>
      </c>
      <c r="AT31" s="244"/>
      <c r="AU31" s="244">
        <v>5</v>
      </c>
      <c r="AV31" s="244">
        <v>3</v>
      </c>
      <c r="AW31" s="244">
        <v>5</v>
      </c>
      <c r="AX31" s="244"/>
      <c r="AY31" s="244">
        <v>5</v>
      </c>
      <c r="AZ31" s="244"/>
      <c r="BA31" s="244">
        <v>5</v>
      </c>
      <c r="BB31" s="244"/>
      <c r="BC31" s="244">
        <v>5</v>
      </c>
      <c r="BD31" s="244"/>
      <c r="BE31" s="244">
        <v>6</v>
      </c>
      <c r="BF31" s="244"/>
      <c r="BG31" s="244">
        <f t="shared" si="5"/>
        <v>147</v>
      </c>
      <c r="BH31" s="245">
        <f t="shared" si="6"/>
        <v>5.25</v>
      </c>
      <c r="BI31" s="244">
        <v>6</v>
      </c>
      <c r="BJ31" s="244"/>
      <c r="BK31" s="244">
        <v>5</v>
      </c>
      <c r="BL31" s="244"/>
      <c r="BM31" s="244">
        <v>5</v>
      </c>
      <c r="BN31" s="244">
        <v>3</v>
      </c>
      <c r="BO31" s="244">
        <v>7</v>
      </c>
      <c r="BP31" s="244"/>
      <c r="BQ31" s="244">
        <v>6</v>
      </c>
      <c r="BR31" s="244"/>
      <c r="BS31" s="244">
        <f t="shared" si="7"/>
        <v>130</v>
      </c>
      <c r="BT31" s="245">
        <f t="shared" si="8"/>
        <v>5.909090909090909</v>
      </c>
      <c r="BU31" s="245">
        <f t="shared" si="9"/>
        <v>5.54</v>
      </c>
      <c r="BV31" s="359" t="s">
        <v>1297</v>
      </c>
      <c r="BW31" s="359" t="s">
        <v>1368</v>
      </c>
      <c r="BX31" s="244">
        <v>5</v>
      </c>
      <c r="BY31" s="359">
        <v>4</v>
      </c>
      <c r="BZ31" s="244">
        <v>6</v>
      </c>
      <c r="CA31" s="244">
        <v>4</v>
      </c>
      <c r="CB31" s="244">
        <v>5</v>
      </c>
      <c r="CC31" s="244"/>
      <c r="CD31" s="244">
        <v>6</v>
      </c>
      <c r="CE31" s="244"/>
      <c r="CF31" s="244">
        <v>5</v>
      </c>
      <c r="CG31" s="244"/>
      <c r="CH31" s="244">
        <f t="shared" si="10"/>
        <v>111</v>
      </c>
      <c r="CI31" s="401">
        <f t="shared" si="11"/>
        <v>5.285714285714286</v>
      </c>
      <c r="CJ31" s="244">
        <v>7</v>
      </c>
      <c r="CK31" s="244"/>
      <c r="CL31" s="244">
        <v>6</v>
      </c>
      <c r="CM31" s="244">
        <v>4</v>
      </c>
      <c r="CN31" s="244">
        <v>6</v>
      </c>
      <c r="CO31" s="244"/>
      <c r="CP31" s="244">
        <v>6</v>
      </c>
      <c r="CQ31" s="244"/>
      <c r="CR31" s="244">
        <v>6</v>
      </c>
      <c r="CS31" s="244"/>
      <c r="CT31" s="244">
        <v>7</v>
      </c>
      <c r="CU31" s="244"/>
      <c r="CV31" s="244">
        <v>8</v>
      </c>
      <c r="CW31" s="244"/>
      <c r="CX31" s="244"/>
      <c r="CY31" s="244"/>
      <c r="CZ31" s="244">
        <f t="shared" si="12"/>
        <v>161</v>
      </c>
      <c r="DA31" s="245">
        <f t="shared" si="13"/>
        <v>6.44</v>
      </c>
      <c r="DB31" s="245">
        <f t="shared" si="14"/>
        <v>5.913043478260869</v>
      </c>
      <c r="DC31" s="245">
        <f t="shared" si="15"/>
        <v>5.700680272108843</v>
      </c>
      <c r="DD31" s="244"/>
      <c r="DE31" s="244"/>
      <c r="DF31" s="244"/>
      <c r="DG31" s="244"/>
      <c r="DH31" s="244"/>
      <c r="DI31" s="244"/>
      <c r="DJ31" s="244"/>
      <c r="DK31" s="244"/>
      <c r="DL31" s="267"/>
    </row>
    <row r="32" spans="1:116" ht="15.75">
      <c r="A32" s="2">
        <v>27</v>
      </c>
      <c r="B32" s="19" t="s">
        <v>959</v>
      </c>
      <c r="C32" s="39" t="s">
        <v>457</v>
      </c>
      <c r="D32" s="29">
        <v>33838</v>
      </c>
      <c r="E32" s="2" t="s">
        <v>529</v>
      </c>
      <c r="F32" s="69" t="s">
        <v>1013</v>
      </c>
      <c r="G32" s="90" t="s">
        <v>265</v>
      </c>
      <c r="H32" s="90"/>
      <c r="I32" s="90"/>
      <c r="J32" s="90"/>
      <c r="K32" s="90"/>
      <c r="L32" s="247">
        <v>6</v>
      </c>
      <c r="M32" s="247"/>
      <c r="N32" s="247">
        <v>5</v>
      </c>
      <c r="O32" s="247"/>
      <c r="P32" s="247">
        <v>7</v>
      </c>
      <c r="Q32" s="247"/>
      <c r="R32" s="247">
        <v>7</v>
      </c>
      <c r="S32" s="247"/>
      <c r="T32" s="247">
        <v>5</v>
      </c>
      <c r="U32" s="247">
        <v>3</v>
      </c>
      <c r="V32" s="247">
        <f t="shared" si="0"/>
        <v>158</v>
      </c>
      <c r="W32" s="344">
        <f t="shared" si="1"/>
        <v>6.076923076923077</v>
      </c>
      <c r="X32" s="247">
        <v>6</v>
      </c>
      <c r="Y32" s="247"/>
      <c r="Z32" s="247">
        <v>5</v>
      </c>
      <c r="AA32" s="247"/>
      <c r="AB32" s="247">
        <v>5</v>
      </c>
      <c r="AC32" s="247"/>
      <c r="AD32" s="247">
        <v>5</v>
      </c>
      <c r="AE32" s="247"/>
      <c r="AF32" s="247">
        <v>6</v>
      </c>
      <c r="AG32" s="247"/>
      <c r="AH32" s="247">
        <v>5</v>
      </c>
      <c r="AI32" s="247"/>
      <c r="AJ32" s="247">
        <v>6</v>
      </c>
      <c r="AK32" s="247"/>
      <c r="AL32" s="247">
        <f t="shared" si="2"/>
        <v>134</v>
      </c>
      <c r="AM32" s="344">
        <f t="shared" si="3"/>
        <v>5.36</v>
      </c>
      <c r="AN32" s="171">
        <f t="shared" si="4"/>
        <v>5.7254901960784315</v>
      </c>
      <c r="AO32" s="192" t="s">
        <v>1297</v>
      </c>
      <c r="AP32" s="192" t="s">
        <v>1298</v>
      </c>
      <c r="AQ32" s="259">
        <v>6</v>
      </c>
      <c r="AR32" s="259"/>
      <c r="AS32" s="244">
        <v>6</v>
      </c>
      <c r="AT32" s="244"/>
      <c r="AU32" s="244">
        <v>5</v>
      </c>
      <c r="AV32" s="244"/>
      <c r="AW32" s="244">
        <v>6</v>
      </c>
      <c r="AX32" s="244"/>
      <c r="AY32" s="244">
        <v>8</v>
      </c>
      <c r="AZ32" s="244"/>
      <c r="BA32" s="244">
        <v>6</v>
      </c>
      <c r="BB32" s="244"/>
      <c r="BC32" s="244">
        <v>6</v>
      </c>
      <c r="BD32" s="244"/>
      <c r="BE32" s="244">
        <v>7</v>
      </c>
      <c r="BF32" s="244"/>
      <c r="BG32" s="244">
        <f t="shared" si="5"/>
        <v>175</v>
      </c>
      <c r="BH32" s="245">
        <f t="shared" si="6"/>
        <v>6.25</v>
      </c>
      <c r="BI32" s="244">
        <v>6</v>
      </c>
      <c r="BJ32" s="244"/>
      <c r="BK32" s="244">
        <v>5</v>
      </c>
      <c r="BL32" s="244"/>
      <c r="BM32" s="244">
        <v>5</v>
      </c>
      <c r="BN32" s="244"/>
      <c r="BO32" s="244">
        <v>8</v>
      </c>
      <c r="BP32" s="244">
        <v>4</v>
      </c>
      <c r="BQ32" s="244">
        <v>5</v>
      </c>
      <c r="BR32" s="244"/>
      <c r="BS32" s="244">
        <f t="shared" si="7"/>
        <v>131</v>
      </c>
      <c r="BT32" s="245">
        <f t="shared" si="8"/>
        <v>5.954545454545454</v>
      </c>
      <c r="BU32" s="245">
        <f t="shared" si="9"/>
        <v>6.12</v>
      </c>
      <c r="BV32" s="359" t="s">
        <v>1299</v>
      </c>
      <c r="BW32" s="359" t="s">
        <v>1368</v>
      </c>
      <c r="BX32" s="244">
        <v>8</v>
      </c>
      <c r="BY32" s="359"/>
      <c r="BZ32" s="244">
        <v>6</v>
      </c>
      <c r="CA32" s="244"/>
      <c r="CB32" s="244">
        <v>7</v>
      </c>
      <c r="CC32" s="244">
        <v>4</v>
      </c>
      <c r="CD32" s="244">
        <v>7</v>
      </c>
      <c r="CE32" s="244"/>
      <c r="CF32" s="244">
        <v>7</v>
      </c>
      <c r="CG32" s="244"/>
      <c r="CH32" s="244">
        <f t="shared" si="10"/>
        <v>150</v>
      </c>
      <c r="CI32" s="401">
        <f t="shared" si="11"/>
        <v>7.142857142857143</v>
      </c>
      <c r="CJ32" s="244">
        <v>8</v>
      </c>
      <c r="CK32" s="244"/>
      <c r="CL32" s="244">
        <v>7</v>
      </c>
      <c r="CM32" s="244"/>
      <c r="CN32" s="244">
        <v>7</v>
      </c>
      <c r="CO32" s="244"/>
      <c r="CP32" s="244">
        <v>7</v>
      </c>
      <c r="CQ32" s="244"/>
      <c r="CR32" s="244">
        <v>8</v>
      </c>
      <c r="CS32" s="244"/>
      <c r="CT32" s="244">
        <v>6</v>
      </c>
      <c r="CU32" s="244"/>
      <c r="CV32" s="244">
        <v>8</v>
      </c>
      <c r="CW32" s="244"/>
      <c r="CX32" s="244"/>
      <c r="CY32" s="244"/>
      <c r="CZ32" s="244">
        <f t="shared" si="12"/>
        <v>178</v>
      </c>
      <c r="DA32" s="245">
        <f t="shared" si="13"/>
        <v>7.12</v>
      </c>
      <c r="DB32" s="245">
        <f t="shared" si="14"/>
        <v>7.130434782608695</v>
      </c>
      <c r="DC32" s="245">
        <f t="shared" si="15"/>
        <v>6.299319727891157</v>
      </c>
      <c r="DD32" s="244"/>
      <c r="DE32" s="244"/>
      <c r="DF32" s="244"/>
      <c r="DG32" s="244"/>
      <c r="DH32" s="244"/>
      <c r="DI32" s="244"/>
      <c r="DJ32" s="244"/>
      <c r="DK32" s="244"/>
      <c r="DL32" s="267"/>
    </row>
    <row r="33" spans="1:116" ht="15.75">
      <c r="A33" s="2">
        <v>28</v>
      </c>
      <c r="B33" s="19" t="s">
        <v>660</v>
      </c>
      <c r="C33" s="39" t="s">
        <v>457</v>
      </c>
      <c r="D33" s="29">
        <v>33721</v>
      </c>
      <c r="E33" s="2" t="s">
        <v>529</v>
      </c>
      <c r="F33" s="69" t="s">
        <v>1014</v>
      </c>
      <c r="G33" s="90" t="s">
        <v>285</v>
      </c>
      <c r="H33" s="90"/>
      <c r="I33" s="90"/>
      <c r="J33" s="90"/>
      <c r="K33" s="90"/>
      <c r="L33" s="247">
        <v>5</v>
      </c>
      <c r="M33" s="247"/>
      <c r="N33" s="247">
        <v>5</v>
      </c>
      <c r="O33" s="247"/>
      <c r="P33" s="247">
        <v>7</v>
      </c>
      <c r="Q33" s="247"/>
      <c r="R33" s="247">
        <v>7</v>
      </c>
      <c r="S33" s="247"/>
      <c r="T33" s="247">
        <v>5</v>
      </c>
      <c r="U33" s="247">
        <v>4</v>
      </c>
      <c r="V33" s="247">
        <f t="shared" si="0"/>
        <v>154</v>
      </c>
      <c r="W33" s="344">
        <f t="shared" si="1"/>
        <v>5.923076923076923</v>
      </c>
      <c r="X33" s="247">
        <v>7</v>
      </c>
      <c r="Y33" s="247"/>
      <c r="Z33" s="247">
        <v>7</v>
      </c>
      <c r="AA33" s="247"/>
      <c r="AB33" s="247">
        <v>7</v>
      </c>
      <c r="AC33" s="247"/>
      <c r="AD33" s="247">
        <v>6</v>
      </c>
      <c r="AE33" s="247"/>
      <c r="AF33" s="247">
        <v>6</v>
      </c>
      <c r="AG33" s="247"/>
      <c r="AH33" s="247">
        <v>5</v>
      </c>
      <c r="AI33" s="247"/>
      <c r="AJ33" s="247">
        <v>5</v>
      </c>
      <c r="AK33" s="247"/>
      <c r="AL33" s="247">
        <f t="shared" si="2"/>
        <v>155</v>
      </c>
      <c r="AM33" s="344">
        <f t="shared" si="3"/>
        <v>6.2</v>
      </c>
      <c r="AN33" s="171">
        <f t="shared" si="4"/>
        <v>6.0588235294117645</v>
      </c>
      <c r="AO33" s="192" t="s">
        <v>1299</v>
      </c>
      <c r="AP33" s="192" t="s">
        <v>1298</v>
      </c>
      <c r="AQ33" s="259">
        <v>8</v>
      </c>
      <c r="AR33" s="259"/>
      <c r="AS33" s="244">
        <v>7</v>
      </c>
      <c r="AT33" s="244"/>
      <c r="AU33" s="244">
        <v>6</v>
      </c>
      <c r="AV33" s="244"/>
      <c r="AW33" s="244">
        <v>6</v>
      </c>
      <c r="AX33" s="244"/>
      <c r="AY33" s="244">
        <v>8</v>
      </c>
      <c r="AZ33" s="244"/>
      <c r="BA33" s="244">
        <v>6</v>
      </c>
      <c r="BB33" s="244"/>
      <c r="BC33" s="244">
        <v>5</v>
      </c>
      <c r="BD33" s="244"/>
      <c r="BE33" s="244">
        <v>8</v>
      </c>
      <c r="BF33" s="244"/>
      <c r="BG33" s="244">
        <f t="shared" si="5"/>
        <v>192</v>
      </c>
      <c r="BH33" s="245">
        <f t="shared" si="6"/>
        <v>6.857142857142857</v>
      </c>
      <c r="BI33" s="244">
        <v>7</v>
      </c>
      <c r="BJ33" s="244"/>
      <c r="BK33" s="244">
        <v>7</v>
      </c>
      <c r="BL33" s="244"/>
      <c r="BM33" s="244">
        <v>7</v>
      </c>
      <c r="BN33" s="244"/>
      <c r="BO33" s="244">
        <v>8</v>
      </c>
      <c r="BP33" s="244"/>
      <c r="BQ33" s="244">
        <v>5</v>
      </c>
      <c r="BR33" s="244"/>
      <c r="BS33" s="244">
        <f t="shared" si="7"/>
        <v>150</v>
      </c>
      <c r="BT33" s="245">
        <f t="shared" si="8"/>
        <v>6.818181818181818</v>
      </c>
      <c r="BU33" s="245">
        <f t="shared" si="9"/>
        <v>6.84</v>
      </c>
      <c r="BV33" s="359" t="s">
        <v>1299</v>
      </c>
      <c r="BW33" s="359" t="s">
        <v>1368</v>
      </c>
      <c r="BX33" s="244">
        <v>8</v>
      </c>
      <c r="BY33" s="359"/>
      <c r="BZ33" s="244">
        <v>7</v>
      </c>
      <c r="CA33" s="244"/>
      <c r="CB33" s="244">
        <v>9</v>
      </c>
      <c r="CC33" s="244"/>
      <c r="CD33" s="244">
        <v>6</v>
      </c>
      <c r="CE33" s="244"/>
      <c r="CF33" s="244">
        <v>8</v>
      </c>
      <c r="CG33" s="244"/>
      <c r="CH33" s="244">
        <f t="shared" si="10"/>
        <v>164</v>
      </c>
      <c r="CI33" s="401">
        <f t="shared" si="11"/>
        <v>7.809523809523809</v>
      </c>
      <c r="CJ33" s="244">
        <v>9</v>
      </c>
      <c r="CK33" s="244"/>
      <c r="CL33" s="244">
        <v>9</v>
      </c>
      <c r="CM33" s="244"/>
      <c r="CN33" s="244">
        <v>7</v>
      </c>
      <c r="CO33" s="244"/>
      <c r="CP33" s="244">
        <v>7</v>
      </c>
      <c r="CQ33" s="244"/>
      <c r="CR33" s="244">
        <v>6</v>
      </c>
      <c r="CS33" s="244"/>
      <c r="CT33" s="244">
        <v>6</v>
      </c>
      <c r="CU33" s="244"/>
      <c r="CV33" s="244">
        <v>8</v>
      </c>
      <c r="CW33" s="244"/>
      <c r="CX33" s="244"/>
      <c r="CY33" s="244"/>
      <c r="CZ33" s="244">
        <f t="shared" si="12"/>
        <v>182</v>
      </c>
      <c r="DA33" s="245">
        <f t="shared" si="13"/>
        <v>7.28</v>
      </c>
      <c r="DB33" s="245">
        <f t="shared" si="14"/>
        <v>7.521739130434782</v>
      </c>
      <c r="DC33" s="245">
        <f t="shared" si="15"/>
        <v>6.782312925170068</v>
      </c>
      <c r="DD33" s="244"/>
      <c r="DE33" s="244"/>
      <c r="DF33" s="244"/>
      <c r="DG33" s="244"/>
      <c r="DH33" s="244"/>
      <c r="DI33" s="244"/>
      <c r="DJ33" s="244"/>
      <c r="DK33" s="244"/>
      <c r="DL33" s="267"/>
    </row>
    <row r="34" spans="1:116" ht="15.75">
      <c r="A34" s="2">
        <v>29</v>
      </c>
      <c r="B34" s="19" t="s">
        <v>1016</v>
      </c>
      <c r="C34" s="39" t="s">
        <v>876</v>
      </c>
      <c r="D34" s="29">
        <v>33623</v>
      </c>
      <c r="E34" s="2" t="s">
        <v>529</v>
      </c>
      <c r="F34" s="69" t="s">
        <v>420</v>
      </c>
      <c r="G34" s="90" t="s">
        <v>322</v>
      </c>
      <c r="H34" s="90"/>
      <c r="I34" s="90"/>
      <c r="J34" s="90"/>
      <c r="K34" s="90"/>
      <c r="L34" s="247">
        <v>5</v>
      </c>
      <c r="M34" s="247"/>
      <c r="N34" s="247">
        <v>5</v>
      </c>
      <c r="O34" s="247"/>
      <c r="P34" s="247">
        <v>5</v>
      </c>
      <c r="Q34" s="247">
        <v>4</v>
      </c>
      <c r="R34" s="247">
        <v>6</v>
      </c>
      <c r="S34" s="247">
        <v>4</v>
      </c>
      <c r="T34" s="247">
        <v>5</v>
      </c>
      <c r="U34" s="247"/>
      <c r="V34" s="247">
        <f t="shared" si="0"/>
        <v>137</v>
      </c>
      <c r="W34" s="344">
        <f t="shared" si="1"/>
        <v>5.269230769230769</v>
      </c>
      <c r="X34" s="247">
        <v>6</v>
      </c>
      <c r="Y34" s="247"/>
      <c r="Z34" s="247">
        <v>6</v>
      </c>
      <c r="AA34" s="247"/>
      <c r="AB34" s="247">
        <v>5</v>
      </c>
      <c r="AC34" s="247"/>
      <c r="AD34" s="247">
        <v>5</v>
      </c>
      <c r="AE34" s="247"/>
      <c r="AF34" s="247">
        <v>5</v>
      </c>
      <c r="AG34" s="247"/>
      <c r="AH34" s="247">
        <v>5</v>
      </c>
      <c r="AI34" s="247"/>
      <c r="AJ34" s="247">
        <v>6</v>
      </c>
      <c r="AK34" s="247"/>
      <c r="AL34" s="247">
        <f t="shared" si="2"/>
        <v>135</v>
      </c>
      <c r="AM34" s="344">
        <f t="shared" si="3"/>
        <v>5.4</v>
      </c>
      <c r="AN34" s="171">
        <f t="shared" si="4"/>
        <v>5.333333333333333</v>
      </c>
      <c r="AO34" s="192" t="s">
        <v>1297</v>
      </c>
      <c r="AP34" s="192" t="s">
        <v>1298</v>
      </c>
      <c r="AQ34" s="259">
        <v>7</v>
      </c>
      <c r="AR34" s="259"/>
      <c r="AS34" s="244">
        <v>7</v>
      </c>
      <c r="AT34" s="244"/>
      <c r="AU34" s="244">
        <v>5</v>
      </c>
      <c r="AV34" s="244"/>
      <c r="AW34" s="244">
        <v>5</v>
      </c>
      <c r="AX34" s="244"/>
      <c r="AY34" s="244">
        <v>6</v>
      </c>
      <c r="AZ34" s="244"/>
      <c r="BA34" s="244">
        <v>5</v>
      </c>
      <c r="BB34" s="244"/>
      <c r="BC34" s="244">
        <v>6</v>
      </c>
      <c r="BD34" s="244"/>
      <c r="BE34" s="244">
        <v>8</v>
      </c>
      <c r="BF34" s="244"/>
      <c r="BG34" s="244">
        <f t="shared" si="5"/>
        <v>174</v>
      </c>
      <c r="BH34" s="245">
        <f t="shared" si="6"/>
        <v>6.214285714285714</v>
      </c>
      <c r="BI34" s="244">
        <v>6</v>
      </c>
      <c r="BJ34" s="244"/>
      <c r="BK34" s="244">
        <v>5</v>
      </c>
      <c r="BL34" s="244"/>
      <c r="BM34" s="244">
        <v>5</v>
      </c>
      <c r="BN34" s="244"/>
      <c r="BO34" s="244">
        <v>6</v>
      </c>
      <c r="BP34" s="244"/>
      <c r="BQ34" s="244">
        <v>5</v>
      </c>
      <c r="BR34" s="244"/>
      <c r="BS34" s="244">
        <f t="shared" si="7"/>
        <v>119</v>
      </c>
      <c r="BT34" s="245">
        <f t="shared" si="8"/>
        <v>5.409090909090909</v>
      </c>
      <c r="BU34" s="245">
        <f t="shared" si="9"/>
        <v>5.86</v>
      </c>
      <c r="BV34" s="359" t="s">
        <v>1297</v>
      </c>
      <c r="BW34" s="359" t="s">
        <v>1368</v>
      </c>
      <c r="BX34" s="244">
        <v>6</v>
      </c>
      <c r="BY34" s="359"/>
      <c r="BZ34" s="244">
        <v>7</v>
      </c>
      <c r="CA34" s="244"/>
      <c r="CB34" s="244">
        <v>5</v>
      </c>
      <c r="CC34" s="244"/>
      <c r="CD34" s="244">
        <v>6</v>
      </c>
      <c r="CE34" s="244"/>
      <c r="CF34" s="244">
        <v>5</v>
      </c>
      <c r="CG34" s="244">
        <v>3</v>
      </c>
      <c r="CH34" s="244">
        <f t="shared" si="10"/>
        <v>120</v>
      </c>
      <c r="CI34" s="401">
        <f t="shared" si="11"/>
        <v>5.714285714285714</v>
      </c>
      <c r="CJ34" s="244">
        <v>7</v>
      </c>
      <c r="CK34" s="244"/>
      <c r="CL34" s="244">
        <v>6</v>
      </c>
      <c r="CM34" s="244"/>
      <c r="CN34" s="244">
        <v>7</v>
      </c>
      <c r="CO34" s="244"/>
      <c r="CP34" s="244">
        <v>7</v>
      </c>
      <c r="CQ34" s="244"/>
      <c r="CR34" s="244">
        <v>5</v>
      </c>
      <c r="CS34" s="244"/>
      <c r="CT34" s="244">
        <v>5</v>
      </c>
      <c r="CU34" s="244"/>
      <c r="CV34" s="244">
        <v>8</v>
      </c>
      <c r="CW34" s="244"/>
      <c r="CX34" s="244"/>
      <c r="CY34" s="244"/>
      <c r="CZ34" s="244">
        <f t="shared" si="12"/>
        <v>157</v>
      </c>
      <c r="DA34" s="245">
        <f t="shared" si="13"/>
        <v>6.28</v>
      </c>
      <c r="DB34" s="245">
        <f t="shared" si="14"/>
        <v>6.021739130434782</v>
      </c>
      <c r="DC34" s="245">
        <f t="shared" si="15"/>
        <v>5.727891156462585</v>
      </c>
      <c r="DD34" s="244"/>
      <c r="DE34" s="244"/>
      <c r="DF34" s="244"/>
      <c r="DG34" s="244"/>
      <c r="DH34" s="244"/>
      <c r="DI34" s="244"/>
      <c r="DJ34" s="244"/>
      <c r="DK34" s="244"/>
      <c r="DL34" s="267"/>
    </row>
    <row r="35" spans="1:116" ht="15.75">
      <c r="A35" s="2">
        <v>30</v>
      </c>
      <c r="B35" s="19" t="s">
        <v>722</v>
      </c>
      <c r="C35" s="39" t="s">
        <v>876</v>
      </c>
      <c r="D35" s="29">
        <v>33810</v>
      </c>
      <c r="E35" s="2" t="s">
        <v>529</v>
      </c>
      <c r="F35" s="69" t="s">
        <v>390</v>
      </c>
      <c r="G35" s="90" t="s">
        <v>322</v>
      </c>
      <c r="H35" s="90"/>
      <c r="I35" s="90"/>
      <c r="J35" s="90"/>
      <c r="K35" s="90"/>
      <c r="L35" s="247">
        <v>5</v>
      </c>
      <c r="M35" s="247"/>
      <c r="N35" s="247">
        <v>7</v>
      </c>
      <c r="O35" s="247">
        <v>3</v>
      </c>
      <c r="P35" s="247">
        <v>5</v>
      </c>
      <c r="Q35" s="247"/>
      <c r="R35" s="247">
        <v>6</v>
      </c>
      <c r="S35" s="247"/>
      <c r="T35" s="247">
        <v>7</v>
      </c>
      <c r="U35" s="247" t="s">
        <v>1289</v>
      </c>
      <c r="V35" s="247">
        <f t="shared" si="0"/>
        <v>157</v>
      </c>
      <c r="W35" s="344">
        <f t="shared" si="1"/>
        <v>6.038461538461538</v>
      </c>
      <c r="X35" s="247">
        <v>5</v>
      </c>
      <c r="Y35" s="247"/>
      <c r="Z35" s="247">
        <v>5</v>
      </c>
      <c r="AA35" s="247"/>
      <c r="AB35" s="247">
        <v>5</v>
      </c>
      <c r="AC35" s="247"/>
      <c r="AD35" s="247">
        <v>5</v>
      </c>
      <c r="AE35" s="247"/>
      <c r="AF35" s="247">
        <v>6</v>
      </c>
      <c r="AG35" s="247"/>
      <c r="AH35" s="247">
        <v>5</v>
      </c>
      <c r="AI35" s="247"/>
      <c r="AJ35" s="247">
        <v>7</v>
      </c>
      <c r="AK35" s="247"/>
      <c r="AL35" s="247">
        <f t="shared" si="2"/>
        <v>134</v>
      </c>
      <c r="AM35" s="344">
        <f t="shared" si="3"/>
        <v>5.36</v>
      </c>
      <c r="AN35" s="171">
        <f t="shared" si="4"/>
        <v>5.705882352941177</v>
      </c>
      <c r="AO35" s="192" t="s">
        <v>1297</v>
      </c>
      <c r="AP35" s="192" t="s">
        <v>1298</v>
      </c>
      <c r="AQ35" s="259">
        <v>6</v>
      </c>
      <c r="AR35" s="259"/>
      <c r="AS35" s="244">
        <v>6</v>
      </c>
      <c r="AT35" s="244"/>
      <c r="AU35" s="244">
        <v>6</v>
      </c>
      <c r="AV35" s="244">
        <v>4</v>
      </c>
      <c r="AW35" s="244">
        <v>5</v>
      </c>
      <c r="AX35" s="244"/>
      <c r="AY35" s="244">
        <v>6</v>
      </c>
      <c r="AZ35" s="244"/>
      <c r="BA35" s="244">
        <v>5</v>
      </c>
      <c r="BB35" s="244"/>
      <c r="BC35" s="244">
        <v>7</v>
      </c>
      <c r="BD35" s="244"/>
      <c r="BE35" s="244">
        <v>6</v>
      </c>
      <c r="BF35" s="244"/>
      <c r="BG35" s="244">
        <f t="shared" si="5"/>
        <v>164</v>
      </c>
      <c r="BH35" s="245">
        <f t="shared" si="6"/>
        <v>5.857142857142857</v>
      </c>
      <c r="BI35" s="244">
        <v>7</v>
      </c>
      <c r="BJ35" s="244"/>
      <c r="BK35" s="244">
        <v>5</v>
      </c>
      <c r="BL35" s="244"/>
      <c r="BM35" s="244">
        <v>5</v>
      </c>
      <c r="BN35" s="244"/>
      <c r="BO35" s="244">
        <v>6</v>
      </c>
      <c r="BP35" s="244"/>
      <c r="BQ35" s="244">
        <v>5</v>
      </c>
      <c r="BR35" s="244"/>
      <c r="BS35" s="244">
        <f t="shared" si="7"/>
        <v>122</v>
      </c>
      <c r="BT35" s="245">
        <f t="shared" si="8"/>
        <v>5.545454545454546</v>
      </c>
      <c r="BU35" s="245">
        <f t="shared" si="9"/>
        <v>5.72</v>
      </c>
      <c r="BV35" s="359" t="s">
        <v>1297</v>
      </c>
      <c r="BW35" s="359" t="s">
        <v>1368</v>
      </c>
      <c r="BX35" s="244">
        <v>5</v>
      </c>
      <c r="BY35" s="359">
        <v>4</v>
      </c>
      <c r="BZ35" s="244">
        <v>7</v>
      </c>
      <c r="CA35" s="244"/>
      <c r="CB35" s="244">
        <v>5</v>
      </c>
      <c r="CC35" s="244"/>
      <c r="CD35" s="244">
        <v>6</v>
      </c>
      <c r="CE35" s="244"/>
      <c r="CF35" s="244">
        <v>5</v>
      </c>
      <c r="CG35" s="244">
        <v>3</v>
      </c>
      <c r="CH35" s="244">
        <f t="shared" si="10"/>
        <v>114</v>
      </c>
      <c r="CI35" s="401">
        <f t="shared" si="11"/>
        <v>5.428571428571429</v>
      </c>
      <c r="CJ35" s="244">
        <v>7</v>
      </c>
      <c r="CK35" s="244"/>
      <c r="CL35" s="244">
        <v>5</v>
      </c>
      <c r="CM35" s="244"/>
      <c r="CN35" s="244">
        <v>7</v>
      </c>
      <c r="CO35" s="244"/>
      <c r="CP35" s="244">
        <v>6</v>
      </c>
      <c r="CQ35" s="244"/>
      <c r="CR35" s="244">
        <v>6</v>
      </c>
      <c r="CS35" s="244"/>
      <c r="CT35" s="244">
        <v>7</v>
      </c>
      <c r="CU35" s="244">
        <v>4</v>
      </c>
      <c r="CV35" s="244">
        <v>8</v>
      </c>
      <c r="CW35" s="244"/>
      <c r="CX35" s="244"/>
      <c r="CY35" s="244"/>
      <c r="CZ35" s="244">
        <f t="shared" si="12"/>
        <v>162</v>
      </c>
      <c r="DA35" s="245">
        <f t="shared" si="13"/>
        <v>6.48</v>
      </c>
      <c r="DB35" s="245">
        <f t="shared" si="14"/>
        <v>6</v>
      </c>
      <c r="DC35" s="245">
        <f t="shared" si="15"/>
        <v>5.802721088435374</v>
      </c>
      <c r="DD35" s="244"/>
      <c r="DE35" s="244"/>
      <c r="DF35" s="244"/>
      <c r="DG35" s="244"/>
      <c r="DH35" s="244"/>
      <c r="DI35" s="244"/>
      <c r="DJ35" s="244"/>
      <c r="DK35" s="244"/>
      <c r="DL35" s="267"/>
    </row>
    <row r="36" spans="1:116" ht="15.75">
      <c r="A36" s="2">
        <v>31</v>
      </c>
      <c r="B36" s="19" t="s">
        <v>1018</v>
      </c>
      <c r="C36" s="39" t="s">
        <v>226</v>
      </c>
      <c r="D36" s="29">
        <v>33710</v>
      </c>
      <c r="E36" s="2" t="s">
        <v>529</v>
      </c>
      <c r="F36" s="69" t="s">
        <v>420</v>
      </c>
      <c r="G36" s="90" t="s">
        <v>322</v>
      </c>
      <c r="H36" s="90"/>
      <c r="I36" s="90"/>
      <c r="J36" s="90"/>
      <c r="K36" s="90"/>
      <c r="L36" s="247">
        <v>5</v>
      </c>
      <c r="M36" s="247"/>
      <c r="N36" s="247">
        <v>5</v>
      </c>
      <c r="O36" s="247"/>
      <c r="P36" s="247">
        <v>9</v>
      </c>
      <c r="Q36" s="247"/>
      <c r="R36" s="247">
        <v>5</v>
      </c>
      <c r="S36" s="247"/>
      <c r="T36" s="247">
        <v>7</v>
      </c>
      <c r="U36" s="247" t="s">
        <v>1289</v>
      </c>
      <c r="V36" s="247">
        <f t="shared" si="0"/>
        <v>160</v>
      </c>
      <c r="W36" s="344">
        <f t="shared" si="1"/>
        <v>6.153846153846154</v>
      </c>
      <c r="X36" s="247">
        <v>5</v>
      </c>
      <c r="Y36" s="247"/>
      <c r="Z36" s="247">
        <v>5</v>
      </c>
      <c r="AA36" s="247"/>
      <c r="AB36" s="247">
        <v>5</v>
      </c>
      <c r="AC36" s="247"/>
      <c r="AD36" s="247">
        <v>5</v>
      </c>
      <c r="AE36" s="247"/>
      <c r="AF36" s="247">
        <v>7</v>
      </c>
      <c r="AG36" s="247"/>
      <c r="AH36" s="247">
        <v>5</v>
      </c>
      <c r="AI36" s="247">
        <v>4</v>
      </c>
      <c r="AJ36" s="247">
        <v>6</v>
      </c>
      <c r="AK36" s="247"/>
      <c r="AL36" s="247">
        <f t="shared" si="2"/>
        <v>134</v>
      </c>
      <c r="AM36" s="344">
        <f t="shared" si="3"/>
        <v>5.36</v>
      </c>
      <c r="AN36" s="171">
        <f t="shared" si="4"/>
        <v>5.764705882352941</v>
      </c>
      <c r="AO36" s="192" t="s">
        <v>1297</v>
      </c>
      <c r="AP36" s="192" t="s">
        <v>1298</v>
      </c>
      <c r="AQ36" s="259">
        <v>7</v>
      </c>
      <c r="AR36" s="259"/>
      <c r="AS36" s="244">
        <v>7</v>
      </c>
      <c r="AT36" s="244"/>
      <c r="AU36" s="244">
        <v>6</v>
      </c>
      <c r="AV36" s="244"/>
      <c r="AW36" s="244">
        <v>7</v>
      </c>
      <c r="AX36" s="244"/>
      <c r="AY36" s="244">
        <v>6</v>
      </c>
      <c r="AZ36" s="244"/>
      <c r="BA36" s="244">
        <v>6</v>
      </c>
      <c r="BB36" s="244"/>
      <c r="BC36" s="244">
        <v>6</v>
      </c>
      <c r="BD36" s="244"/>
      <c r="BE36" s="244">
        <v>8</v>
      </c>
      <c r="BF36" s="244"/>
      <c r="BG36" s="244">
        <f t="shared" si="5"/>
        <v>188</v>
      </c>
      <c r="BH36" s="245">
        <f t="shared" si="6"/>
        <v>6.714285714285714</v>
      </c>
      <c r="BI36" s="244">
        <v>6</v>
      </c>
      <c r="BJ36" s="244"/>
      <c r="BK36" s="244">
        <v>6</v>
      </c>
      <c r="BL36" s="244"/>
      <c r="BM36" s="244">
        <v>5</v>
      </c>
      <c r="BN36" s="244"/>
      <c r="BO36" s="244">
        <v>5</v>
      </c>
      <c r="BP36" s="244"/>
      <c r="BQ36" s="244">
        <v>8</v>
      </c>
      <c r="BR36" s="244"/>
      <c r="BS36" s="244">
        <f t="shared" si="7"/>
        <v>132</v>
      </c>
      <c r="BT36" s="245">
        <f t="shared" si="8"/>
        <v>6</v>
      </c>
      <c r="BU36" s="245">
        <f t="shared" si="9"/>
        <v>6.4</v>
      </c>
      <c r="BV36" s="359" t="s">
        <v>1299</v>
      </c>
      <c r="BW36" s="359" t="s">
        <v>1368</v>
      </c>
      <c r="BX36" s="244">
        <v>6</v>
      </c>
      <c r="BY36" s="359"/>
      <c r="BZ36" s="244">
        <v>6</v>
      </c>
      <c r="CA36" s="244"/>
      <c r="CB36" s="244">
        <v>7</v>
      </c>
      <c r="CC36" s="244"/>
      <c r="CD36" s="244">
        <v>5</v>
      </c>
      <c r="CE36" s="244"/>
      <c r="CF36" s="244">
        <v>7</v>
      </c>
      <c r="CG36" s="244">
        <v>3</v>
      </c>
      <c r="CH36" s="244">
        <f t="shared" si="10"/>
        <v>132</v>
      </c>
      <c r="CI36" s="401">
        <f t="shared" si="11"/>
        <v>6.285714285714286</v>
      </c>
      <c r="CJ36" s="244">
        <v>7</v>
      </c>
      <c r="CK36" s="244"/>
      <c r="CL36" s="244">
        <v>6</v>
      </c>
      <c r="CM36" s="244"/>
      <c r="CN36" s="244">
        <v>7</v>
      </c>
      <c r="CO36" s="244"/>
      <c r="CP36" s="244">
        <v>7</v>
      </c>
      <c r="CQ36" s="244"/>
      <c r="CR36" s="244">
        <v>8</v>
      </c>
      <c r="CS36" s="244"/>
      <c r="CT36" s="244">
        <v>8</v>
      </c>
      <c r="CU36" s="244"/>
      <c r="CV36" s="244">
        <v>8</v>
      </c>
      <c r="CW36" s="244"/>
      <c r="CX36" s="244"/>
      <c r="CY36" s="244"/>
      <c r="CZ36" s="244">
        <f t="shared" si="12"/>
        <v>181</v>
      </c>
      <c r="DA36" s="245">
        <f t="shared" si="13"/>
        <v>7.24</v>
      </c>
      <c r="DB36" s="245">
        <f t="shared" si="14"/>
        <v>6.804347826086956</v>
      </c>
      <c r="DC36" s="245">
        <f t="shared" si="15"/>
        <v>6.3061224489795915</v>
      </c>
      <c r="DD36" s="244"/>
      <c r="DE36" s="244"/>
      <c r="DF36" s="244"/>
      <c r="DG36" s="244"/>
      <c r="DH36" s="244"/>
      <c r="DI36" s="244"/>
      <c r="DJ36" s="244"/>
      <c r="DK36" s="244"/>
      <c r="DL36" s="267"/>
    </row>
    <row r="37" spans="1:116" ht="15.75">
      <c r="A37" s="2">
        <v>32</v>
      </c>
      <c r="B37" s="19" t="s">
        <v>1020</v>
      </c>
      <c r="C37" s="39" t="s">
        <v>882</v>
      </c>
      <c r="D37" s="29">
        <v>33601</v>
      </c>
      <c r="E37" s="2" t="s">
        <v>529</v>
      </c>
      <c r="F37" s="69" t="s">
        <v>277</v>
      </c>
      <c r="G37" s="90" t="s">
        <v>278</v>
      </c>
      <c r="H37" s="90"/>
      <c r="I37" s="90"/>
      <c r="J37" s="90"/>
      <c r="K37" s="90"/>
      <c r="L37" s="247">
        <v>5</v>
      </c>
      <c r="M37" s="247"/>
      <c r="N37" s="247">
        <v>6</v>
      </c>
      <c r="O37" s="247"/>
      <c r="P37" s="247">
        <v>8</v>
      </c>
      <c r="Q37" s="247"/>
      <c r="R37" s="247">
        <v>7</v>
      </c>
      <c r="S37" s="247"/>
      <c r="T37" s="247">
        <v>5</v>
      </c>
      <c r="U37" s="247"/>
      <c r="V37" s="247">
        <f t="shared" si="0"/>
        <v>164</v>
      </c>
      <c r="W37" s="344">
        <f t="shared" si="1"/>
        <v>6.3076923076923075</v>
      </c>
      <c r="X37" s="247">
        <v>6</v>
      </c>
      <c r="Y37" s="247">
        <v>4</v>
      </c>
      <c r="Z37" s="247">
        <v>8</v>
      </c>
      <c r="AA37" s="247"/>
      <c r="AB37" s="247">
        <v>6</v>
      </c>
      <c r="AC37" s="247"/>
      <c r="AD37" s="247">
        <v>6</v>
      </c>
      <c r="AE37" s="247"/>
      <c r="AF37" s="247">
        <v>6</v>
      </c>
      <c r="AG37" s="247"/>
      <c r="AH37" s="247">
        <v>6</v>
      </c>
      <c r="AI37" s="247"/>
      <c r="AJ37" s="247">
        <v>6</v>
      </c>
      <c r="AK37" s="247"/>
      <c r="AL37" s="247">
        <f t="shared" si="2"/>
        <v>158</v>
      </c>
      <c r="AM37" s="344">
        <f t="shared" si="3"/>
        <v>6.32</v>
      </c>
      <c r="AN37" s="171">
        <f t="shared" si="4"/>
        <v>6.313725490196078</v>
      </c>
      <c r="AO37" s="192" t="s">
        <v>1299</v>
      </c>
      <c r="AP37" s="192" t="s">
        <v>1298</v>
      </c>
      <c r="AQ37" s="259">
        <v>6</v>
      </c>
      <c r="AR37" s="259"/>
      <c r="AS37" s="244">
        <v>7</v>
      </c>
      <c r="AT37" s="244"/>
      <c r="AU37" s="244">
        <v>7</v>
      </c>
      <c r="AV37" s="244"/>
      <c r="AW37" s="244">
        <v>5</v>
      </c>
      <c r="AX37" s="244"/>
      <c r="AY37" s="244">
        <v>6</v>
      </c>
      <c r="AZ37" s="244"/>
      <c r="BA37" s="244">
        <v>5</v>
      </c>
      <c r="BB37" s="244"/>
      <c r="BC37" s="244">
        <v>6</v>
      </c>
      <c r="BD37" s="244"/>
      <c r="BE37" s="244">
        <v>8</v>
      </c>
      <c r="BF37" s="244"/>
      <c r="BG37" s="244">
        <f t="shared" si="5"/>
        <v>175</v>
      </c>
      <c r="BH37" s="245">
        <f t="shared" si="6"/>
        <v>6.25</v>
      </c>
      <c r="BI37" s="244">
        <v>8</v>
      </c>
      <c r="BJ37" s="244"/>
      <c r="BK37" s="244">
        <v>6</v>
      </c>
      <c r="BL37" s="244"/>
      <c r="BM37" s="244">
        <v>7</v>
      </c>
      <c r="BN37" s="244"/>
      <c r="BO37" s="244">
        <v>7</v>
      </c>
      <c r="BP37" s="244"/>
      <c r="BQ37" s="244">
        <v>5</v>
      </c>
      <c r="BR37" s="244"/>
      <c r="BS37" s="244">
        <f t="shared" si="7"/>
        <v>143</v>
      </c>
      <c r="BT37" s="245">
        <f t="shared" si="8"/>
        <v>6.5</v>
      </c>
      <c r="BU37" s="245">
        <f t="shared" si="9"/>
        <v>6.36</v>
      </c>
      <c r="BV37" s="359" t="s">
        <v>1299</v>
      </c>
      <c r="BW37" s="359" t="s">
        <v>1368</v>
      </c>
      <c r="BX37" s="244">
        <v>6</v>
      </c>
      <c r="BY37" s="359"/>
      <c r="BZ37" s="244">
        <v>7</v>
      </c>
      <c r="CA37" s="244"/>
      <c r="CB37" s="244">
        <v>7</v>
      </c>
      <c r="CC37" s="244"/>
      <c r="CD37" s="244">
        <v>7</v>
      </c>
      <c r="CE37" s="244"/>
      <c r="CF37" s="244">
        <v>5</v>
      </c>
      <c r="CG37" s="244"/>
      <c r="CH37" s="244">
        <f t="shared" si="10"/>
        <v>133</v>
      </c>
      <c r="CI37" s="401">
        <f t="shared" si="11"/>
        <v>6.333333333333333</v>
      </c>
      <c r="CJ37" s="244">
        <v>7</v>
      </c>
      <c r="CK37" s="244"/>
      <c r="CL37" s="244">
        <v>7</v>
      </c>
      <c r="CM37" s="244"/>
      <c r="CN37" s="244">
        <v>8</v>
      </c>
      <c r="CO37" s="244"/>
      <c r="CP37" s="244">
        <v>8</v>
      </c>
      <c r="CQ37" s="244"/>
      <c r="CR37" s="244">
        <v>5</v>
      </c>
      <c r="CS37" s="244"/>
      <c r="CT37" s="244">
        <v>6</v>
      </c>
      <c r="CU37" s="244"/>
      <c r="CV37" s="244">
        <v>8</v>
      </c>
      <c r="CW37" s="244"/>
      <c r="CX37" s="244"/>
      <c r="CY37" s="244"/>
      <c r="CZ37" s="244">
        <f t="shared" si="12"/>
        <v>174</v>
      </c>
      <c r="DA37" s="245">
        <f t="shared" si="13"/>
        <v>6.96</v>
      </c>
      <c r="DB37" s="245">
        <f t="shared" si="14"/>
        <v>6.673913043478261</v>
      </c>
      <c r="DC37" s="245">
        <f t="shared" si="15"/>
        <v>6.442176870748299</v>
      </c>
      <c r="DD37" s="244"/>
      <c r="DE37" s="244"/>
      <c r="DF37" s="244"/>
      <c r="DG37" s="244"/>
      <c r="DH37" s="244"/>
      <c r="DI37" s="244"/>
      <c r="DJ37" s="244"/>
      <c r="DK37" s="244"/>
      <c r="DL37" s="267"/>
    </row>
    <row r="38" spans="1:116" ht="15.75">
      <c r="A38" s="2">
        <v>33</v>
      </c>
      <c r="B38" s="19" t="s">
        <v>886</v>
      </c>
      <c r="C38" s="39" t="s">
        <v>885</v>
      </c>
      <c r="D38" s="29">
        <v>33896</v>
      </c>
      <c r="E38" s="2" t="s">
        <v>529</v>
      </c>
      <c r="F38" s="69" t="s">
        <v>390</v>
      </c>
      <c r="G38" s="90" t="s">
        <v>322</v>
      </c>
      <c r="H38" s="90"/>
      <c r="I38" s="90"/>
      <c r="J38" s="90"/>
      <c r="K38" s="90"/>
      <c r="L38" s="247">
        <v>7</v>
      </c>
      <c r="M38" s="247">
        <v>4</v>
      </c>
      <c r="N38" s="247">
        <v>5</v>
      </c>
      <c r="O38" s="247">
        <v>4</v>
      </c>
      <c r="P38" s="247">
        <v>6</v>
      </c>
      <c r="Q38" s="247"/>
      <c r="R38" s="247">
        <v>6</v>
      </c>
      <c r="S38" s="247"/>
      <c r="T38" s="247">
        <v>8</v>
      </c>
      <c r="U38" s="247"/>
      <c r="V38" s="247">
        <f aca="true" t="shared" si="16" ref="V38:V59">T38*T$5+R38*R$5+P38*P$5+N38*N$5+L38*L$5</f>
        <v>165</v>
      </c>
      <c r="W38" s="344">
        <f aca="true" t="shared" si="17" ref="W38:W59">V38/V$5</f>
        <v>6.346153846153846</v>
      </c>
      <c r="X38" s="247">
        <v>7</v>
      </c>
      <c r="Y38" s="247">
        <v>4</v>
      </c>
      <c r="Z38" s="247">
        <v>7</v>
      </c>
      <c r="AA38" s="247"/>
      <c r="AB38" s="247">
        <v>5</v>
      </c>
      <c r="AC38" s="247"/>
      <c r="AD38" s="247">
        <v>7</v>
      </c>
      <c r="AE38" s="247"/>
      <c r="AF38" s="247">
        <v>6</v>
      </c>
      <c r="AG38" s="247"/>
      <c r="AH38" s="247">
        <v>6</v>
      </c>
      <c r="AI38" s="247"/>
      <c r="AJ38" s="247">
        <v>5</v>
      </c>
      <c r="AK38" s="247"/>
      <c r="AL38" s="247">
        <f aca="true" t="shared" si="18" ref="AL38:AL59">AJ38*AJ$5+AH38*AH$5+AF38*AF$5+AD38*AD$5+AB38*AB$5+Z38*Z$5+X38*X$5</f>
        <v>152</v>
      </c>
      <c r="AM38" s="344">
        <f aca="true" t="shared" si="19" ref="AM38:AM59">AL38/AL$5</f>
        <v>6.08</v>
      </c>
      <c r="AN38" s="171">
        <f aca="true" t="shared" si="20" ref="AN38:AN59">(AL38+V38)/AN$5</f>
        <v>6.215686274509804</v>
      </c>
      <c r="AO38" s="192" t="s">
        <v>1299</v>
      </c>
      <c r="AP38" s="192" t="s">
        <v>1298</v>
      </c>
      <c r="AQ38" s="259">
        <v>5</v>
      </c>
      <c r="AR38" s="259"/>
      <c r="AS38" s="244">
        <v>5</v>
      </c>
      <c r="AT38" s="244"/>
      <c r="AU38" s="244">
        <v>5</v>
      </c>
      <c r="AV38" s="244">
        <v>4</v>
      </c>
      <c r="AW38" s="244">
        <v>6</v>
      </c>
      <c r="AX38" s="244"/>
      <c r="AY38" s="244">
        <v>6</v>
      </c>
      <c r="AZ38" s="244"/>
      <c r="BA38" s="244">
        <v>7</v>
      </c>
      <c r="BB38" s="244"/>
      <c r="BC38" s="244">
        <v>5</v>
      </c>
      <c r="BD38" s="244"/>
      <c r="BE38" s="244">
        <v>8</v>
      </c>
      <c r="BF38" s="244"/>
      <c r="BG38" s="244">
        <f aca="true" t="shared" si="21" ref="BG38:BG59">BE38*BE$5+BC38*BC$5+BA38*BA$5+AY38*AY$5+AW38*AW$5+AU38*AU$5+AS38*AS$5+AQ38*AQ$5</f>
        <v>165</v>
      </c>
      <c r="BH38" s="245">
        <f aca="true" t="shared" si="22" ref="BH38:BH59">BG38/BG$5</f>
        <v>5.892857142857143</v>
      </c>
      <c r="BI38" s="244">
        <v>6</v>
      </c>
      <c r="BJ38" s="244"/>
      <c r="BK38" s="244">
        <v>5</v>
      </c>
      <c r="BL38" s="244"/>
      <c r="BM38" s="244">
        <v>6</v>
      </c>
      <c r="BN38" s="244">
        <v>4</v>
      </c>
      <c r="BO38" s="244">
        <v>8</v>
      </c>
      <c r="BP38" s="244">
        <v>4</v>
      </c>
      <c r="BQ38" s="244">
        <v>6</v>
      </c>
      <c r="BR38" s="244" t="s">
        <v>1292</v>
      </c>
      <c r="BS38" s="244">
        <f aca="true" t="shared" si="23" ref="BS38:BS59">BQ38*BQ$5+BO38*BO$5+BM38*BM$5+BK38*BK$5+BI38*BI$5</f>
        <v>140</v>
      </c>
      <c r="BT38" s="245">
        <f aca="true" t="shared" si="24" ref="BT38:BT59">BS38/BT$5</f>
        <v>6.363636363636363</v>
      </c>
      <c r="BU38" s="245">
        <f aca="true" t="shared" si="25" ref="BU38:BU59">(BS38+BG38)/BU$5</f>
        <v>6.1</v>
      </c>
      <c r="BV38" s="359" t="s">
        <v>1297</v>
      </c>
      <c r="BW38" s="359" t="s">
        <v>1368</v>
      </c>
      <c r="BX38" s="244">
        <v>6</v>
      </c>
      <c r="BY38" s="359"/>
      <c r="BZ38" s="244">
        <v>7</v>
      </c>
      <c r="CA38" s="244"/>
      <c r="CB38" s="244">
        <v>6</v>
      </c>
      <c r="CC38" s="244"/>
      <c r="CD38" s="244">
        <v>7</v>
      </c>
      <c r="CE38" s="244"/>
      <c r="CF38" s="244">
        <v>6</v>
      </c>
      <c r="CG38" s="244"/>
      <c r="CH38" s="244">
        <f aca="true" t="shared" si="26" ref="CH38:CH59">CF38*CF$5+CD38*CD$5+CB38*CB$5+BZ38*BZ$5+BX38*BX$5</f>
        <v>132</v>
      </c>
      <c r="CI38" s="401">
        <f aca="true" t="shared" si="27" ref="CI38:CI59">CH38/CH$5</f>
        <v>6.285714285714286</v>
      </c>
      <c r="CJ38" s="244">
        <v>6</v>
      </c>
      <c r="CK38" s="244"/>
      <c r="CL38" s="244">
        <v>5</v>
      </c>
      <c r="CM38" s="244"/>
      <c r="CN38" s="244">
        <v>7</v>
      </c>
      <c r="CO38" s="244"/>
      <c r="CP38" s="244">
        <v>6</v>
      </c>
      <c r="CQ38" s="244"/>
      <c r="CR38" s="244">
        <v>6</v>
      </c>
      <c r="CS38" s="244"/>
      <c r="CT38" s="244">
        <v>7</v>
      </c>
      <c r="CU38" s="244"/>
      <c r="CV38" s="244">
        <v>8</v>
      </c>
      <c r="CW38" s="244"/>
      <c r="CX38" s="244"/>
      <c r="CY38" s="244"/>
      <c r="CZ38" s="244">
        <f t="shared" si="12"/>
        <v>158</v>
      </c>
      <c r="DA38" s="245">
        <f t="shared" si="13"/>
        <v>6.32</v>
      </c>
      <c r="DB38" s="245">
        <f t="shared" si="14"/>
        <v>6.304347826086956</v>
      </c>
      <c r="DC38" s="245">
        <f t="shared" si="15"/>
        <v>6.204081632653061</v>
      </c>
      <c r="DD38" s="244"/>
      <c r="DE38" s="244"/>
      <c r="DF38" s="244"/>
      <c r="DG38" s="244"/>
      <c r="DH38" s="244"/>
      <c r="DI38" s="244"/>
      <c r="DJ38" s="244"/>
      <c r="DK38" s="244"/>
      <c r="DL38" s="267"/>
    </row>
    <row r="39" spans="1:116" ht="15.75">
      <c r="A39" s="2">
        <v>34</v>
      </c>
      <c r="B39" s="19" t="s">
        <v>903</v>
      </c>
      <c r="C39" s="39" t="s">
        <v>889</v>
      </c>
      <c r="D39" s="29">
        <v>33345</v>
      </c>
      <c r="E39" s="2" t="s">
        <v>529</v>
      </c>
      <c r="F39" s="69" t="s">
        <v>420</v>
      </c>
      <c r="G39" s="90" t="s">
        <v>322</v>
      </c>
      <c r="H39" s="90"/>
      <c r="I39" s="90"/>
      <c r="J39" s="90"/>
      <c r="K39" s="90"/>
      <c r="L39" s="247">
        <v>5</v>
      </c>
      <c r="M39" s="247"/>
      <c r="N39" s="247">
        <v>6</v>
      </c>
      <c r="O39" s="247"/>
      <c r="P39" s="247">
        <v>5</v>
      </c>
      <c r="Q39" s="247">
        <v>4</v>
      </c>
      <c r="R39" s="247">
        <v>5</v>
      </c>
      <c r="S39" s="247"/>
      <c r="T39" s="247">
        <v>6</v>
      </c>
      <c r="U39" s="247"/>
      <c r="V39" s="247">
        <f t="shared" si="16"/>
        <v>140</v>
      </c>
      <c r="W39" s="344">
        <f t="shared" si="17"/>
        <v>5.384615384615385</v>
      </c>
      <c r="X39" s="247">
        <v>5</v>
      </c>
      <c r="Y39" s="247"/>
      <c r="Z39" s="247">
        <v>7</v>
      </c>
      <c r="AA39" s="247"/>
      <c r="AB39" s="247">
        <v>6</v>
      </c>
      <c r="AC39" s="247">
        <v>4</v>
      </c>
      <c r="AD39" s="247">
        <v>6</v>
      </c>
      <c r="AE39" s="247"/>
      <c r="AF39" s="247">
        <v>7</v>
      </c>
      <c r="AG39" s="247"/>
      <c r="AH39" s="247">
        <v>6</v>
      </c>
      <c r="AI39" s="247"/>
      <c r="AJ39" s="247">
        <v>6</v>
      </c>
      <c r="AK39" s="247"/>
      <c r="AL39" s="247">
        <f t="shared" si="18"/>
        <v>154</v>
      </c>
      <c r="AM39" s="344">
        <f t="shared" si="19"/>
        <v>6.16</v>
      </c>
      <c r="AN39" s="171">
        <f t="shared" si="20"/>
        <v>5.764705882352941</v>
      </c>
      <c r="AO39" s="192" t="s">
        <v>1297</v>
      </c>
      <c r="AP39" s="192" t="s">
        <v>1298</v>
      </c>
      <c r="AQ39" s="259">
        <v>6</v>
      </c>
      <c r="AR39" s="259"/>
      <c r="AS39" s="244">
        <v>6</v>
      </c>
      <c r="AT39" s="244"/>
      <c r="AU39" s="244">
        <v>5</v>
      </c>
      <c r="AV39" s="244"/>
      <c r="AW39" s="244">
        <v>6</v>
      </c>
      <c r="AX39" s="244"/>
      <c r="AY39" s="244">
        <v>6</v>
      </c>
      <c r="AZ39" s="244"/>
      <c r="BA39" s="244">
        <v>5</v>
      </c>
      <c r="BB39" s="244"/>
      <c r="BC39" s="244">
        <v>6</v>
      </c>
      <c r="BD39" s="244"/>
      <c r="BE39" s="244">
        <v>6</v>
      </c>
      <c r="BF39" s="244"/>
      <c r="BG39" s="244">
        <f t="shared" si="21"/>
        <v>162</v>
      </c>
      <c r="BH39" s="245">
        <f t="shared" si="22"/>
        <v>5.785714285714286</v>
      </c>
      <c r="BI39" s="244">
        <v>7</v>
      </c>
      <c r="BJ39" s="244"/>
      <c r="BK39" s="244">
        <v>7</v>
      </c>
      <c r="BL39" s="244"/>
      <c r="BM39" s="244">
        <v>5</v>
      </c>
      <c r="BN39" s="244"/>
      <c r="BO39" s="244">
        <v>8</v>
      </c>
      <c r="BP39" s="244">
        <v>4</v>
      </c>
      <c r="BQ39" s="244">
        <v>5</v>
      </c>
      <c r="BR39" s="244"/>
      <c r="BS39" s="244">
        <f t="shared" si="23"/>
        <v>142</v>
      </c>
      <c r="BT39" s="245">
        <f t="shared" si="24"/>
        <v>6.454545454545454</v>
      </c>
      <c r="BU39" s="245">
        <f t="shared" si="25"/>
        <v>6.08</v>
      </c>
      <c r="BV39" s="359" t="s">
        <v>1299</v>
      </c>
      <c r="BW39" s="359" t="s">
        <v>1368</v>
      </c>
      <c r="BX39" s="244">
        <v>8</v>
      </c>
      <c r="BY39" s="359"/>
      <c r="BZ39" s="244">
        <v>6</v>
      </c>
      <c r="CA39" s="244"/>
      <c r="CB39" s="244">
        <v>7</v>
      </c>
      <c r="CC39" s="244"/>
      <c r="CD39" s="244">
        <v>8</v>
      </c>
      <c r="CE39" s="244"/>
      <c r="CF39" s="244">
        <v>9</v>
      </c>
      <c r="CG39" s="244"/>
      <c r="CH39" s="244">
        <f t="shared" si="26"/>
        <v>161</v>
      </c>
      <c r="CI39" s="401">
        <f t="shared" si="27"/>
        <v>7.666666666666667</v>
      </c>
      <c r="CJ39" s="244">
        <v>9</v>
      </c>
      <c r="CK39" s="244"/>
      <c r="CL39" s="244">
        <v>7</v>
      </c>
      <c r="CM39" s="244"/>
      <c r="CN39" s="244">
        <v>8</v>
      </c>
      <c r="CO39" s="244"/>
      <c r="CP39" s="244">
        <v>7</v>
      </c>
      <c r="CQ39" s="244"/>
      <c r="CR39" s="244">
        <v>8</v>
      </c>
      <c r="CS39" s="244"/>
      <c r="CT39" s="244">
        <v>7</v>
      </c>
      <c r="CU39" s="244"/>
      <c r="CV39" s="244">
        <v>8</v>
      </c>
      <c r="CW39" s="244"/>
      <c r="CX39" s="244"/>
      <c r="CY39" s="244"/>
      <c r="CZ39" s="244">
        <f t="shared" si="12"/>
        <v>191</v>
      </c>
      <c r="DA39" s="245">
        <f t="shared" si="13"/>
        <v>7.64</v>
      </c>
      <c r="DB39" s="245">
        <f t="shared" si="14"/>
        <v>7.6521739130434785</v>
      </c>
      <c r="DC39" s="245">
        <f t="shared" si="15"/>
        <v>6.462585034013605</v>
      </c>
      <c r="DD39" s="244"/>
      <c r="DE39" s="244"/>
      <c r="DF39" s="244"/>
      <c r="DG39" s="244"/>
      <c r="DH39" s="244"/>
      <c r="DI39" s="244"/>
      <c r="DJ39" s="244"/>
      <c r="DK39" s="244"/>
      <c r="DL39" s="267"/>
    </row>
    <row r="40" spans="1:116" ht="15.75">
      <c r="A40" s="2">
        <v>35</v>
      </c>
      <c r="B40" s="19" t="s">
        <v>1021</v>
      </c>
      <c r="C40" s="39" t="s">
        <v>889</v>
      </c>
      <c r="D40" s="29">
        <v>33602</v>
      </c>
      <c r="E40" s="2" t="s">
        <v>529</v>
      </c>
      <c r="F40" s="69" t="s">
        <v>83</v>
      </c>
      <c r="G40" s="90" t="s">
        <v>322</v>
      </c>
      <c r="H40" s="90"/>
      <c r="I40" s="90"/>
      <c r="J40" s="90"/>
      <c r="K40" s="90"/>
      <c r="L40" s="247">
        <v>6</v>
      </c>
      <c r="M40" s="247"/>
      <c r="N40" s="247">
        <v>5</v>
      </c>
      <c r="O40" s="247"/>
      <c r="P40" s="247">
        <v>5</v>
      </c>
      <c r="Q40" s="247"/>
      <c r="R40" s="247">
        <v>6</v>
      </c>
      <c r="S40" s="247"/>
      <c r="T40" s="247">
        <v>6</v>
      </c>
      <c r="U40" s="247">
        <v>3</v>
      </c>
      <c r="V40" s="247">
        <f t="shared" si="16"/>
        <v>146</v>
      </c>
      <c r="W40" s="344">
        <f t="shared" si="17"/>
        <v>5.615384615384615</v>
      </c>
      <c r="X40" s="247">
        <v>5</v>
      </c>
      <c r="Y40" s="247"/>
      <c r="Z40" s="247">
        <v>7</v>
      </c>
      <c r="AA40" s="247"/>
      <c r="AB40" s="247">
        <v>7</v>
      </c>
      <c r="AC40" s="247" t="s">
        <v>1289</v>
      </c>
      <c r="AD40" s="247">
        <v>6</v>
      </c>
      <c r="AE40" s="247"/>
      <c r="AF40" s="247">
        <v>6</v>
      </c>
      <c r="AG40" s="247"/>
      <c r="AH40" s="247">
        <v>6</v>
      </c>
      <c r="AI40" s="247"/>
      <c r="AJ40" s="247">
        <v>6</v>
      </c>
      <c r="AK40" s="247"/>
      <c r="AL40" s="247">
        <f t="shared" si="18"/>
        <v>156</v>
      </c>
      <c r="AM40" s="344">
        <f t="shared" si="19"/>
        <v>6.24</v>
      </c>
      <c r="AN40" s="171">
        <f t="shared" si="20"/>
        <v>5.921568627450981</v>
      </c>
      <c r="AO40" s="192" t="s">
        <v>1297</v>
      </c>
      <c r="AP40" s="192" t="s">
        <v>1298</v>
      </c>
      <c r="AQ40" s="259">
        <v>5</v>
      </c>
      <c r="AR40" s="259"/>
      <c r="AS40" s="244">
        <v>7</v>
      </c>
      <c r="AT40" s="244"/>
      <c r="AU40" s="244">
        <v>5</v>
      </c>
      <c r="AV40" s="244"/>
      <c r="AW40" s="244">
        <v>7</v>
      </c>
      <c r="AX40" s="244"/>
      <c r="AY40" s="244">
        <v>5</v>
      </c>
      <c r="AZ40" s="244"/>
      <c r="BA40" s="244">
        <v>5</v>
      </c>
      <c r="BB40" s="244"/>
      <c r="BC40" s="244">
        <v>6</v>
      </c>
      <c r="BD40" s="244"/>
      <c r="BE40" s="244">
        <v>9</v>
      </c>
      <c r="BF40" s="244"/>
      <c r="BG40" s="244">
        <f t="shared" si="21"/>
        <v>173</v>
      </c>
      <c r="BH40" s="245">
        <f t="shared" si="22"/>
        <v>6.178571428571429</v>
      </c>
      <c r="BI40" s="244">
        <v>7</v>
      </c>
      <c r="BJ40" s="244"/>
      <c r="BK40" s="244">
        <v>7</v>
      </c>
      <c r="BL40" s="244"/>
      <c r="BM40" s="244">
        <v>5</v>
      </c>
      <c r="BN40" s="244"/>
      <c r="BO40" s="244">
        <v>8</v>
      </c>
      <c r="BP40" s="244">
        <v>4</v>
      </c>
      <c r="BQ40" s="244">
        <v>7</v>
      </c>
      <c r="BR40" s="244" t="s">
        <v>1289</v>
      </c>
      <c r="BS40" s="244">
        <f t="shared" si="23"/>
        <v>152</v>
      </c>
      <c r="BT40" s="245">
        <f t="shared" si="24"/>
        <v>6.909090909090909</v>
      </c>
      <c r="BU40" s="245">
        <f t="shared" si="25"/>
        <v>6.5</v>
      </c>
      <c r="BV40" s="359" t="s">
        <v>1299</v>
      </c>
      <c r="BW40" s="359" t="s">
        <v>1368</v>
      </c>
      <c r="BX40" s="244">
        <v>7</v>
      </c>
      <c r="BY40" s="359"/>
      <c r="BZ40" s="244">
        <v>6</v>
      </c>
      <c r="CA40" s="244"/>
      <c r="CB40" s="244">
        <v>5</v>
      </c>
      <c r="CC40" s="244"/>
      <c r="CD40" s="244">
        <v>7</v>
      </c>
      <c r="CE40" s="244"/>
      <c r="CF40" s="244">
        <v>6</v>
      </c>
      <c r="CG40" s="244"/>
      <c r="CH40" s="244">
        <f t="shared" si="26"/>
        <v>130</v>
      </c>
      <c r="CI40" s="401">
        <f t="shared" si="27"/>
        <v>6.190476190476191</v>
      </c>
      <c r="CJ40" s="244">
        <v>6</v>
      </c>
      <c r="CK40" s="244"/>
      <c r="CL40" s="244">
        <v>5</v>
      </c>
      <c r="CM40" s="244"/>
      <c r="CN40" s="244">
        <v>7</v>
      </c>
      <c r="CO40" s="244"/>
      <c r="CP40" s="244">
        <v>8</v>
      </c>
      <c r="CQ40" s="244"/>
      <c r="CR40" s="244">
        <v>8</v>
      </c>
      <c r="CS40" s="244"/>
      <c r="CT40" s="244">
        <v>8</v>
      </c>
      <c r="CU40" s="244"/>
      <c r="CV40" s="244">
        <v>6</v>
      </c>
      <c r="CW40" s="244"/>
      <c r="CX40" s="244"/>
      <c r="CY40" s="244"/>
      <c r="CZ40" s="244">
        <f t="shared" si="12"/>
        <v>177</v>
      </c>
      <c r="DA40" s="245">
        <f t="shared" si="13"/>
        <v>7.08</v>
      </c>
      <c r="DB40" s="245">
        <f t="shared" si="14"/>
        <v>6.673913043478261</v>
      </c>
      <c r="DC40" s="245">
        <f t="shared" si="15"/>
        <v>6.35374149659864</v>
      </c>
      <c r="DD40" s="244"/>
      <c r="DE40" s="244"/>
      <c r="DF40" s="244"/>
      <c r="DG40" s="244"/>
      <c r="DH40" s="244"/>
      <c r="DI40" s="244"/>
      <c r="DJ40" s="244"/>
      <c r="DK40" s="244"/>
      <c r="DL40" s="267"/>
    </row>
    <row r="41" spans="1:116" ht="15.75">
      <c r="A41" s="2">
        <v>36</v>
      </c>
      <c r="B41" s="19" t="s">
        <v>1022</v>
      </c>
      <c r="C41" s="39" t="s">
        <v>337</v>
      </c>
      <c r="D41" s="29">
        <v>33863</v>
      </c>
      <c r="E41" s="2" t="s">
        <v>529</v>
      </c>
      <c r="F41" s="69" t="s">
        <v>75</v>
      </c>
      <c r="G41" s="90" t="s">
        <v>322</v>
      </c>
      <c r="H41" s="90"/>
      <c r="I41" s="90"/>
      <c r="J41" s="90"/>
      <c r="K41" s="90"/>
      <c r="L41" s="247">
        <v>6</v>
      </c>
      <c r="M41" s="247"/>
      <c r="N41" s="247">
        <v>5</v>
      </c>
      <c r="O41" s="247"/>
      <c r="P41" s="247">
        <v>8</v>
      </c>
      <c r="Q41" s="247"/>
      <c r="R41" s="247">
        <v>6</v>
      </c>
      <c r="S41" s="247"/>
      <c r="T41" s="247">
        <v>8</v>
      </c>
      <c r="U41" s="247" t="s">
        <v>1289</v>
      </c>
      <c r="V41" s="247">
        <f t="shared" si="16"/>
        <v>171</v>
      </c>
      <c r="W41" s="344">
        <f t="shared" si="17"/>
        <v>6.576923076923077</v>
      </c>
      <c r="X41" s="247">
        <v>5</v>
      </c>
      <c r="Y41" s="247"/>
      <c r="Z41" s="247">
        <v>8</v>
      </c>
      <c r="AA41" s="247"/>
      <c r="AB41" s="247">
        <v>6</v>
      </c>
      <c r="AC41" s="247"/>
      <c r="AD41" s="247">
        <v>7</v>
      </c>
      <c r="AE41" s="247"/>
      <c r="AF41" s="247">
        <v>6</v>
      </c>
      <c r="AG41" s="247"/>
      <c r="AH41" s="247">
        <v>6</v>
      </c>
      <c r="AI41" s="247"/>
      <c r="AJ41" s="247">
        <v>5</v>
      </c>
      <c r="AK41" s="247"/>
      <c r="AL41" s="247">
        <f t="shared" si="18"/>
        <v>155</v>
      </c>
      <c r="AM41" s="344">
        <f t="shared" si="19"/>
        <v>6.2</v>
      </c>
      <c r="AN41" s="171">
        <f t="shared" si="20"/>
        <v>6.392156862745098</v>
      </c>
      <c r="AO41" s="192" t="s">
        <v>1299</v>
      </c>
      <c r="AP41" s="192" t="s">
        <v>1298</v>
      </c>
      <c r="AQ41" s="259">
        <v>7</v>
      </c>
      <c r="AR41" s="259"/>
      <c r="AS41" s="244">
        <v>7</v>
      </c>
      <c r="AT41" s="244"/>
      <c r="AU41" s="244">
        <v>6</v>
      </c>
      <c r="AV41" s="244">
        <v>4</v>
      </c>
      <c r="AW41" s="244">
        <v>6</v>
      </c>
      <c r="AX41" s="244"/>
      <c r="AY41" s="244">
        <v>6</v>
      </c>
      <c r="AZ41" s="244"/>
      <c r="BA41" s="244">
        <v>7</v>
      </c>
      <c r="BB41" s="244"/>
      <c r="BC41" s="244">
        <v>5</v>
      </c>
      <c r="BD41" s="244"/>
      <c r="BE41" s="244">
        <v>7</v>
      </c>
      <c r="BF41" s="244"/>
      <c r="BG41" s="244">
        <f t="shared" si="21"/>
        <v>180</v>
      </c>
      <c r="BH41" s="245">
        <f t="shared" si="22"/>
        <v>6.428571428571429</v>
      </c>
      <c r="BI41" s="244">
        <v>8</v>
      </c>
      <c r="BJ41" s="244"/>
      <c r="BK41" s="244">
        <v>7</v>
      </c>
      <c r="BL41" s="244"/>
      <c r="BM41" s="244">
        <v>8</v>
      </c>
      <c r="BN41" s="244" t="s">
        <v>1290</v>
      </c>
      <c r="BO41" s="244">
        <v>8</v>
      </c>
      <c r="BP41" s="244"/>
      <c r="BQ41" s="244">
        <v>6</v>
      </c>
      <c r="BR41" s="244"/>
      <c r="BS41" s="244">
        <f t="shared" si="23"/>
        <v>162</v>
      </c>
      <c r="BT41" s="245">
        <f t="shared" si="24"/>
        <v>7.363636363636363</v>
      </c>
      <c r="BU41" s="245">
        <f t="shared" si="25"/>
        <v>6.84</v>
      </c>
      <c r="BV41" s="359" t="s">
        <v>1299</v>
      </c>
      <c r="BW41" s="359" t="s">
        <v>1368</v>
      </c>
      <c r="BX41" s="244">
        <v>7</v>
      </c>
      <c r="BY41" s="359"/>
      <c r="BZ41" s="244">
        <v>7</v>
      </c>
      <c r="CA41" s="244"/>
      <c r="CB41" s="244">
        <v>8</v>
      </c>
      <c r="CC41" s="244"/>
      <c r="CD41" s="244">
        <v>6</v>
      </c>
      <c r="CE41" s="244"/>
      <c r="CF41" s="244">
        <v>9</v>
      </c>
      <c r="CG41" s="244"/>
      <c r="CH41" s="244">
        <f t="shared" si="26"/>
        <v>157</v>
      </c>
      <c r="CI41" s="401">
        <f t="shared" si="27"/>
        <v>7.476190476190476</v>
      </c>
      <c r="CJ41" s="244">
        <v>8</v>
      </c>
      <c r="CK41" s="244"/>
      <c r="CL41" s="244">
        <v>7</v>
      </c>
      <c r="CM41" s="244"/>
      <c r="CN41" s="244">
        <v>7</v>
      </c>
      <c r="CO41" s="244"/>
      <c r="CP41" s="244">
        <v>8</v>
      </c>
      <c r="CQ41" s="244"/>
      <c r="CR41" s="244">
        <v>8</v>
      </c>
      <c r="CS41" s="244"/>
      <c r="CT41" s="244">
        <v>8</v>
      </c>
      <c r="CU41" s="244"/>
      <c r="CV41" s="244">
        <v>8</v>
      </c>
      <c r="CW41" s="244"/>
      <c r="CX41" s="244"/>
      <c r="CY41" s="244"/>
      <c r="CZ41" s="244">
        <f t="shared" si="12"/>
        <v>193</v>
      </c>
      <c r="DA41" s="245">
        <f t="shared" si="13"/>
        <v>7.72</v>
      </c>
      <c r="DB41" s="245">
        <f t="shared" si="14"/>
        <v>7.608695652173913</v>
      </c>
      <c r="DC41" s="245">
        <f t="shared" si="15"/>
        <v>6.925170068027211</v>
      </c>
      <c r="DD41" s="244"/>
      <c r="DE41" s="244"/>
      <c r="DF41" s="244"/>
      <c r="DG41" s="244"/>
      <c r="DH41" s="244"/>
      <c r="DI41" s="244"/>
      <c r="DJ41" s="244"/>
      <c r="DK41" s="244"/>
      <c r="DL41" s="267"/>
    </row>
    <row r="42" spans="1:116" ht="15.75">
      <c r="A42" s="2">
        <v>37</v>
      </c>
      <c r="B42" s="19" t="s">
        <v>722</v>
      </c>
      <c r="C42" s="39" t="s">
        <v>337</v>
      </c>
      <c r="D42" s="29">
        <v>33626</v>
      </c>
      <c r="E42" s="2" t="s">
        <v>529</v>
      </c>
      <c r="F42" s="69" t="s">
        <v>1014</v>
      </c>
      <c r="G42" s="90" t="s">
        <v>285</v>
      </c>
      <c r="H42" s="90"/>
      <c r="I42" s="90"/>
      <c r="J42" s="90"/>
      <c r="K42" s="90"/>
      <c r="L42" s="247">
        <v>6</v>
      </c>
      <c r="M42" s="247"/>
      <c r="N42" s="247">
        <v>5</v>
      </c>
      <c r="O42" s="247"/>
      <c r="P42" s="247">
        <v>6</v>
      </c>
      <c r="Q42" s="247"/>
      <c r="R42" s="247">
        <v>5</v>
      </c>
      <c r="S42" s="247">
        <v>4</v>
      </c>
      <c r="T42" s="247">
        <v>5</v>
      </c>
      <c r="U42" s="247"/>
      <c r="V42" s="247">
        <f t="shared" si="16"/>
        <v>139</v>
      </c>
      <c r="W42" s="344">
        <f t="shared" si="17"/>
        <v>5.346153846153846</v>
      </c>
      <c r="X42" s="247">
        <v>5</v>
      </c>
      <c r="Y42" s="247"/>
      <c r="Z42" s="247">
        <v>6</v>
      </c>
      <c r="AA42" s="247"/>
      <c r="AB42" s="247">
        <v>5</v>
      </c>
      <c r="AC42" s="247"/>
      <c r="AD42" s="247">
        <v>6</v>
      </c>
      <c r="AE42" s="247"/>
      <c r="AF42" s="247">
        <v>6</v>
      </c>
      <c r="AG42" s="247"/>
      <c r="AH42" s="247">
        <v>5</v>
      </c>
      <c r="AI42" s="247">
        <v>4</v>
      </c>
      <c r="AJ42" s="247">
        <v>6</v>
      </c>
      <c r="AK42" s="247"/>
      <c r="AL42" s="247">
        <f t="shared" si="18"/>
        <v>138</v>
      </c>
      <c r="AM42" s="344">
        <f t="shared" si="19"/>
        <v>5.52</v>
      </c>
      <c r="AN42" s="171">
        <f t="shared" si="20"/>
        <v>5.431372549019608</v>
      </c>
      <c r="AO42" s="192" t="s">
        <v>1297</v>
      </c>
      <c r="AP42" s="192" t="s">
        <v>1298</v>
      </c>
      <c r="AQ42" s="259">
        <v>6</v>
      </c>
      <c r="AR42" s="259">
        <v>4</v>
      </c>
      <c r="AS42" s="244">
        <v>7</v>
      </c>
      <c r="AT42" s="244"/>
      <c r="AU42" s="244">
        <v>6</v>
      </c>
      <c r="AV42" s="244"/>
      <c r="AW42" s="244">
        <v>5</v>
      </c>
      <c r="AX42" s="244"/>
      <c r="AY42" s="244">
        <v>6</v>
      </c>
      <c r="AZ42" s="244"/>
      <c r="BA42" s="244">
        <v>7</v>
      </c>
      <c r="BB42" s="244"/>
      <c r="BC42" s="244">
        <v>6</v>
      </c>
      <c r="BD42" s="244"/>
      <c r="BE42" s="244">
        <v>8</v>
      </c>
      <c r="BF42" s="244"/>
      <c r="BG42" s="244">
        <f t="shared" si="21"/>
        <v>178</v>
      </c>
      <c r="BH42" s="245">
        <f t="shared" si="22"/>
        <v>6.357142857142857</v>
      </c>
      <c r="BI42" s="244">
        <v>7</v>
      </c>
      <c r="BJ42" s="244"/>
      <c r="BK42" s="244">
        <v>8</v>
      </c>
      <c r="BL42" s="244"/>
      <c r="BM42" s="244">
        <v>6</v>
      </c>
      <c r="BN42" s="244"/>
      <c r="BO42" s="244">
        <v>7</v>
      </c>
      <c r="BP42" s="244">
        <v>4</v>
      </c>
      <c r="BQ42" s="244">
        <v>5</v>
      </c>
      <c r="BR42" s="244"/>
      <c r="BS42" s="244">
        <f t="shared" si="23"/>
        <v>144</v>
      </c>
      <c r="BT42" s="245">
        <f t="shared" si="24"/>
        <v>6.545454545454546</v>
      </c>
      <c r="BU42" s="245">
        <f t="shared" si="25"/>
        <v>6.44</v>
      </c>
      <c r="BV42" s="359" t="s">
        <v>1299</v>
      </c>
      <c r="BW42" s="359" t="s">
        <v>1368</v>
      </c>
      <c r="BX42" s="244">
        <v>6</v>
      </c>
      <c r="BY42" s="359"/>
      <c r="BZ42" s="244">
        <v>7</v>
      </c>
      <c r="CA42" s="244"/>
      <c r="CB42" s="244">
        <v>5</v>
      </c>
      <c r="CC42" s="244"/>
      <c r="CD42" s="244">
        <v>5</v>
      </c>
      <c r="CE42" s="244"/>
      <c r="CF42" s="244">
        <v>9</v>
      </c>
      <c r="CG42" s="244"/>
      <c r="CH42" s="244">
        <f t="shared" si="26"/>
        <v>133</v>
      </c>
      <c r="CI42" s="401">
        <f t="shared" si="27"/>
        <v>6.333333333333333</v>
      </c>
      <c r="CJ42" s="244">
        <v>8</v>
      </c>
      <c r="CK42" s="244"/>
      <c r="CL42" s="244">
        <v>6</v>
      </c>
      <c r="CM42" s="244"/>
      <c r="CN42" s="244">
        <v>6</v>
      </c>
      <c r="CO42" s="244"/>
      <c r="CP42" s="244">
        <v>5</v>
      </c>
      <c r="CQ42" s="244"/>
      <c r="CR42" s="244">
        <v>8</v>
      </c>
      <c r="CS42" s="244"/>
      <c r="CT42" s="244">
        <v>7</v>
      </c>
      <c r="CU42" s="244"/>
      <c r="CV42" s="244">
        <v>7</v>
      </c>
      <c r="CW42" s="244"/>
      <c r="CX42" s="244"/>
      <c r="CY42" s="244"/>
      <c r="CZ42" s="244">
        <f t="shared" si="12"/>
        <v>165</v>
      </c>
      <c r="DA42" s="245">
        <f t="shared" si="13"/>
        <v>6.6</v>
      </c>
      <c r="DB42" s="245">
        <f t="shared" si="14"/>
        <v>6.478260869565218</v>
      </c>
      <c r="DC42" s="245">
        <f t="shared" si="15"/>
        <v>6.1020408163265305</v>
      </c>
      <c r="DD42" s="244"/>
      <c r="DE42" s="244"/>
      <c r="DF42" s="244"/>
      <c r="DG42" s="244"/>
      <c r="DH42" s="244"/>
      <c r="DI42" s="244"/>
      <c r="DJ42" s="244"/>
      <c r="DK42" s="244"/>
      <c r="DL42" s="267"/>
    </row>
    <row r="43" spans="1:116" ht="15.75">
      <c r="A43" s="2">
        <v>38</v>
      </c>
      <c r="B43" s="19" t="s">
        <v>863</v>
      </c>
      <c r="C43" s="39" t="s">
        <v>727</v>
      </c>
      <c r="D43" s="29">
        <v>33926</v>
      </c>
      <c r="E43" s="2" t="s">
        <v>529</v>
      </c>
      <c r="F43" s="69" t="s">
        <v>390</v>
      </c>
      <c r="G43" s="90" t="s">
        <v>322</v>
      </c>
      <c r="H43" s="90"/>
      <c r="I43" s="90"/>
      <c r="J43" s="90"/>
      <c r="K43" s="90"/>
      <c r="L43" s="247">
        <v>5</v>
      </c>
      <c r="M43" s="247"/>
      <c r="N43" s="247">
        <v>5</v>
      </c>
      <c r="O43" s="247"/>
      <c r="P43" s="247">
        <v>8</v>
      </c>
      <c r="Q43" s="247"/>
      <c r="R43" s="247">
        <v>6</v>
      </c>
      <c r="S43" s="247"/>
      <c r="T43" s="247">
        <v>5</v>
      </c>
      <c r="U43" s="247"/>
      <c r="V43" s="247">
        <f t="shared" si="16"/>
        <v>152</v>
      </c>
      <c r="W43" s="344">
        <f t="shared" si="17"/>
        <v>5.846153846153846</v>
      </c>
      <c r="X43" s="247">
        <v>5</v>
      </c>
      <c r="Y43" s="247"/>
      <c r="Z43" s="247">
        <v>6</v>
      </c>
      <c r="AA43" s="247"/>
      <c r="AB43" s="247">
        <v>5</v>
      </c>
      <c r="AC43" s="247"/>
      <c r="AD43" s="247">
        <v>5</v>
      </c>
      <c r="AE43" s="247"/>
      <c r="AF43" s="247">
        <v>7</v>
      </c>
      <c r="AG43" s="247"/>
      <c r="AH43" s="247">
        <v>5</v>
      </c>
      <c r="AI43" s="247"/>
      <c r="AJ43" s="247">
        <v>6</v>
      </c>
      <c r="AK43" s="247"/>
      <c r="AL43" s="247">
        <f t="shared" si="18"/>
        <v>138</v>
      </c>
      <c r="AM43" s="344">
        <f t="shared" si="19"/>
        <v>5.52</v>
      </c>
      <c r="AN43" s="171">
        <f t="shared" si="20"/>
        <v>5.686274509803922</v>
      </c>
      <c r="AO43" s="192" t="s">
        <v>1297</v>
      </c>
      <c r="AP43" s="192" t="s">
        <v>1298</v>
      </c>
      <c r="AQ43" s="259">
        <v>7</v>
      </c>
      <c r="AR43" s="259"/>
      <c r="AS43" s="244">
        <v>7</v>
      </c>
      <c r="AT43" s="244"/>
      <c r="AU43" s="244">
        <v>6</v>
      </c>
      <c r="AV43" s="244">
        <v>4</v>
      </c>
      <c r="AW43" s="244">
        <v>7</v>
      </c>
      <c r="AX43" s="244"/>
      <c r="AY43" s="244">
        <v>5</v>
      </c>
      <c r="AZ43" s="244"/>
      <c r="BA43" s="244">
        <v>6</v>
      </c>
      <c r="BB43" s="244"/>
      <c r="BC43" s="244">
        <v>6</v>
      </c>
      <c r="BD43" s="244"/>
      <c r="BE43" s="244">
        <v>6</v>
      </c>
      <c r="BF43" s="244"/>
      <c r="BG43" s="244">
        <f t="shared" si="21"/>
        <v>177</v>
      </c>
      <c r="BH43" s="245">
        <f t="shared" si="22"/>
        <v>6.321428571428571</v>
      </c>
      <c r="BI43" s="244">
        <v>7</v>
      </c>
      <c r="BJ43" s="244"/>
      <c r="BK43" s="244">
        <v>5</v>
      </c>
      <c r="BL43" s="244"/>
      <c r="BM43" s="244">
        <v>6</v>
      </c>
      <c r="BN43" s="244">
        <v>4</v>
      </c>
      <c r="BO43" s="244">
        <v>7</v>
      </c>
      <c r="BP43" s="244"/>
      <c r="BQ43" s="244">
        <v>7</v>
      </c>
      <c r="BR43" s="244"/>
      <c r="BS43" s="244">
        <f t="shared" si="23"/>
        <v>142</v>
      </c>
      <c r="BT43" s="245">
        <f t="shared" si="24"/>
        <v>6.454545454545454</v>
      </c>
      <c r="BU43" s="245">
        <f t="shared" si="25"/>
        <v>6.38</v>
      </c>
      <c r="BV43" s="359" t="s">
        <v>1299</v>
      </c>
      <c r="BW43" s="359" t="s">
        <v>1368</v>
      </c>
      <c r="BX43" s="244">
        <v>7</v>
      </c>
      <c r="BY43" s="359">
        <v>4</v>
      </c>
      <c r="BZ43" s="244">
        <v>8</v>
      </c>
      <c r="CA43" s="244"/>
      <c r="CB43" s="244">
        <v>6</v>
      </c>
      <c r="CC43" s="244"/>
      <c r="CD43" s="244">
        <v>6</v>
      </c>
      <c r="CE43" s="244"/>
      <c r="CF43" s="244">
        <v>7</v>
      </c>
      <c r="CG43" s="244">
        <v>4</v>
      </c>
      <c r="CH43" s="244">
        <f t="shared" si="26"/>
        <v>142</v>
      </c>
      <c r="CI43" s="401">
        <f t="shared" si="27"/>
        <v>6.761904761904762</v>
      </c>
      <c r="CJ43" s="244">
        <v>7</v>
      </c>
      <c r="CK43" s="244"/>
      <c r="CL43" s="244">
        <v>6</v>
      </c>
      <c r="CM43" s="244"/>
      <c r="CN43" s="244">
        <v>7</v>
      </c>
      <c r="CO43" s="244"/>
      <c r="CP43" s="244">
        <v>8</v>
      </c>
      <c r="CQ43" s="244"/>
      <c r="CR43" s="244">
        <v>6</v>
      </c>
      <c r="CS43" s="244"/>
      <c r="CT43" s="244">
        <v>5</v>
      </c>
      <c r="CU43" s="244"/>
      <c r="CV43" s="244">
        <v>7</v>
      </c>
      <c r="CW43" s="244"/>
      <c r="CX43" s="244"/>
      <c r="CY43" s="244"/>
      <c r="CZ43" s="244">
        <f t="shared" si="12"/>
        <v>164</v>
      </c>
      <c r="DA43" s="245">
        <f t="shared" si="13"/>
        <v>6.56</v>
      </c>
      <c r="DB43" s="245">
        <f t="shared" si="14"/>
        <v>6.6521739130434785</v>
      </c>
      <c r="DC43" s="245">
        <f t="shared" si="15"/>
        <v>6.224489795918367</v>
      </c>
      <c r="DD43" s="244"/>
      <c r="DE43" s="244"/>
      <c r="DF43" s="244"/>
      <c r="DG43" s="244"/>
      <c r="DH43" s="244"/>
      <c r="DI43" s="244"/>
      <c r="DJ43" s="244"/>
      <c r="DK43" s="244"/>
      <c r="DL43" s="267"/>
    </row>
    <row r="44" spans="1:116" ht="15.75">
      <c r="A44" s="2">
        <v>39</v>
      </c>
      <c r="B44" s="19" t="s">
        <v>1023</v>
      </c>
      <c r="C44" s="39" t="s">
        <v>233</v>
      </c>
      <c r="D44" s="29">
        <v>33645</v>
      </c>
      <c r="E44" s="2" t="s">
        <v>529</v>
      </c>
      <c r="F44" s="69" t="s">
        <v>390</v>
      </c>
      <c r="G44" s="90" t="s">
        <v>322</v>
      </c>
      <c r="H44" s="90"/>
      <c r="I44" s="90"/>
      <c r="J44" s="90"/>
      <c r="K44" s="90"/>
      <c r="L44" s="247">
        <v>5</v>
      </c>
      <c r="M44" s="247"/>
      <c r="N44" s="247">
        <v>5</v>
      </c>
      <c r="O44" s="247"/>
      <c r="P44" s="247">
        <v>6</v>
      </c>
      <c r="Q44" s="247"/>
      <c r="R44" s="247">
        <v>5</v>
      </c>
      <c r="S44" s="247"/>
      <c r="T44" s="247">
        <v>6</v>
      </c>
      <c r="U44" s="247"/>
      <c r="V44" s="247">
        <f t="shared" si="16"/>
        <v>140</v>
      </c>
      <c r="W44" s="344">
        <f t="shared" si="17"/>
        <v>5.384615384615385</v>
      </c>
      <c r="X44" s="247">
        <v>6</v>
      </c>
      <c r="Y44" s="247"/>
      <c r="Z44" s="247">
        <v>5</v>
      </c>
      <c r="AA44" s="247"/>
      <c r="AB44" s="247">
        <v>5</v>
      </c>
      <c r="AC44" s="247"/>
      <c r="AD44" s="247">
        <v>5</v>
      </c>
      <c r="AE44" s="247"/>
      <c r="AF44" s="247">
        <v>7</v>
      </c>
      <c r="AG44" s="247"/>
      <c r="AH44" s="247">
        <v>6</v>
      </c>
      <c r="AI44" s="247"/>
      <c r="AJ44" s="247">
        <v>6</v>
      </c>
      <c r="AK44" s="247"/>
      <c r="AL44" s="247">
        <f t="shared" si="18"/>
        <v>141</v>
      </c>
      <c r="AM44" s="344">
        <f t="shared" si="19"/>
        <v>5.64</v>
      </c>
      <c r="AN44" s="171">
        <f t="shared" si="20"/>
        <v>5.509803921568627</v>
      </c>
      <c r="AO44" s="192" t="s">
        <v>1297</v>
      </c>
      <c r="AP44" s="192" t="s">
        <v>1298</v>
      </c>
      <c r="AQ44" s="259">
        <v>7</v>
      </c>
      <c r="AR44" s="259">
        <v>4</v>
      </c>
      <c r="AS44" s="244">
        <v>6</v>
      </c>
      <c r="AT44" s="244"/>
      <c r="AU44" s="244">
        <v>7</v>
      </c>
      <c r="AV44" s="244" t="s">
        <v>1290</v>
      </c>
      <c r="AW44" s="244">
        <v>6</v>
      </c>
      <c r="AX44" s="244"/>
      <c r="AY44" s="244">
        <v>7</v>
      </c>
      <c r="AZ44" s="244"/>
      <c r="BA44" s="244">
        <v>6</v>
      </c>
      <c r="BB44" s="244"/>
      <c r="BC44" s="244">
        <v>6</v>
      </c>
      <c r="BD44" s="244"/>
      <c r="BE44" s="244">
        <v>5</v>
      </c>
      <c r="BF44" s="244"/>
      <c r="BG44" s="244">
        <f t="shared" si="21"/>
        <v>175</v>
      </c>
      <c r="BH44" s="245">
        <f t="shared" si="22"/>
        <v>6.25</v>
      </c>
      <c r="BI44" s="244">
        <v>6</v>
      </c>
      <c r="BJ44" s="244"/>
      <c r="BK44" s="244">
        <v>5</v>
      </c>
      <c r="BL44" s="244"/>
      <c r="BM44" s="244">
        <v>6</v>
      </c>
      <c r="BN44" s="244">
        <v>4</v>
      </c>
      <c r="BO44" s="244">
        <v>6</v>
      </c>
      <c r="BP44" s="244"/>
      <c r="BQ44" s="244">
        <v>5</v>
      </c>
      <c r="BR44" s="244"/>
      <c r="BS44" s="244">
        <f t="shared" si="23"/>
        <v>123</v>
      </c>
      <c r="BT44" s="245">
        <f t="shared" si="24"/>
        <v>5.590909090909091</v>
      </c>
      <c r="BU44" s="245">
        <f t="shared" si="25"/>
        <v>5.96</v>
      </c>
      <c r="BV44" s="359" t="s">
        <v>1297</v>
      </c>
      <c r="BW44" s="359" t="s">
        <v>1368</v>
      </c>
      <c r="BX44" s="244">
        <v>6</v>
      </c>
      <c r="BY44" s="359"/>
      <c r="BZ44" s="244">
        <v>6</v>
      </c>
      <c r="CA44" s="244"/>
      <c r="CB44" s="244">
        <v>6</v>
      </c>
      <c r="CC44" s="244"/>
      <c r="CD44" s="244">
        <v>6</v>
      </c>
      <c r="CE44" s="244"/>
      <c r="CF44" s="244">
        <v>5</v>
      </c>
      <c r="CG44" s="244"/>
      <c r="CH44" s="244">
        <f t="shared" si="26"/>
        <v>122</v>
      </c>
      <c r="CI44" s="401">
        <f t="shared" si="27"/>
        <v>5.809523809523809</v>
      </c>
      <c r="CJ44" s="244">
        <v>7</v>
      </c>
      <c r="CK44" s="244"/>
      <c r="CL44" s="244">
        <v>6</v>
      </c>
      <c r="CM44" s="244">
        <v>4</v>
      </c>
      <c r="CN44" s="244">
        <v>6</v>
      </c>
      <c r="CO44" s="244"/>
      <c r="CP44" s="244">
        <v>7</v>
      </c>
      <c r="CQ44" s="244"/>
      <c r="CR44" s="244">
        <v>6</v>
      </c>
      <c r="CS44" s="244"/>
      <c r="CT44" s="244">
        <v>6</v>
      </c>
      <c r="CU44" s="244"/>
      <c r="CV44" s="244">
        <v>8</v>
      </c>
      <c r="CW44" s="244"/>
      <c r="CX44" s="244"/>
      <c r="CY44" s="244"/>
      <c r="CZ44" s="244">
        <f t="shared" si="12"/>
        <v>161</v>
      </c>
      <c r="DA44" s="245">
        <f t="shared" si="13"/>
        <v>6.44</v>
      </c>
      <c r="DB44" s="245">
        <f t="shared" si="14"/>
        <v>6.1521739130434785</v>
      </c>
      <c r="DC44" s="245">
        <f t="shared" si="15"/>
        <v>5.863945578231292</v>
      </c>
      <c r="DD44" s="244"/>
      <c r="DE44" s="244"/>
      <c r="DF44" s="244"/>
      <c r="DG44" s="244"/>
      <c r="DH44" s="244"/>
      <c r="DI44" s="244"/>
      <c r="DJ44" s="244"/>
      <c r="DK44" s="244"/>
      <c r="DL44" s="267"/>
    </row>
    <row r="45" spans="1:116" ht="15.75">
      <c r="A45" s="2">
        <v>40</v>
      </c>
      <c r="B45" s="19" t="s">
        <v>1024</v>
      </c>
      <c r="C45" s="39" t="s">
        <v>233</v>
      </c>
      <c r="D45" s="29">
        <v>33850</v>
      </c>
      <c r="E45" s="2" t="s">
        <v>529</v>
      </c>
      <c r="F45" s="69" t="s">
        <v>335</v>
      </c>
      <c r="G45" s="90" t="s">
        <v>322</v>
      </c>
      <c r="H45" s="90"/>
      <c r="I45" s="90"/>
      <c r="J45" s="90"/>
      <c r="K45" s="90"/>
      <c r="L45" s="247">
        <v>5</v>
      </c>
      <c r="M45" s="247"/>
      <c r="N45" s="247">
        <v>5</v>
      </c>
      <c r="O45" s="247"/>
      <c r="P45" s="247">
        <v>7</v>
      </c>
      <c r="Q45" s="247"/>
      <c r="R45" s="247">
        <v>5</v>
      </c>
      <c r="S45" s="247"/>
      <c r="T45" s="247">
        <v>6</v>
      </c>
      <c r="U45" s="247"/>
      <c r="V45" s="247">
        <f t="shared" si="16"/>
        <v>145</v>
      </c>
      <c r="W45" s="344">
        <f t="shared" si="17"/>
        <v>5.576923076923077</v>
      </c>
      <c r="X45" s="247">
        <v>7</v>
      </c>
      <c r="Y45" s="247"/>
      <c r="Z45" s="247">
        <v>8</v>
      </c>
      <c r="AA45" s="247"/>
      <c r="AB45" s="247">
        <v>6</v>
      </c>
      <c r="AC45" s="247"/>
      <c r="AD45" s="247">
        <v>6</v>
      </c>
      <c r="AE45" s="247"/>
      <c r="AF45" s="247">
        <v>7</v>
      </c>
      <c r="AG45" s="247"/>
      <c r="AH45" s="247">
        <v>5</v>
      </c>
      <c r="AI45" s="247"/>
      <c r="AJ45" s="247">
        <v>7</v>
      </c>
      <c r="AK45" s="247"/>
      <c r="AL45" s="247">
        <f t="shared" si="18"/>
        <v>163</v>
      </c>
      <c r="AM45" s="344">
        <f t="shared" si="19"/>
        <v>6.52</v>
      </c>
      <c r="AN45" s="171">
        <f t="shared" si="20"/>
        <v>6.03921568627451</v>
      </c>
      <c r="AO45" s="192" t="s">
        <v>1299</v>
      </c>
      <c r="AP45" s="192" t="s">
        <v>1298</v>
      </c>
      <c r="AQ45" s="259">
        <v>6</v>
      </c>
      <c r="AR45" s="259"/>
      <c r="AS45" s="244">
        <v>6</v>
      </c>
      <c r="AT45" s="244"/>
      <c r="AU45" s="244">
        <v>5</v>
      </c>
      <c r="AV45" s="244"/>
      <c r="AW45" s="244">
        <v>5</v>
      </c>
      <c r="AX45" s="244"/>
      <c r="AY45" s="244">
        <v>5</v>
      </c>
      <c r="AZ45" s="244"/>
      <c r="BA45" s="244">
        <v>5</v>
      </c>
      <c r="BB45" s="244"/>
      <c r="BC45" s="244">
        <v>7</v>
      </c>
      <c r="BD45" s="244"/>
      <c r="BE45" s="244">
        <v>6</v>
      </c>
      <c r="BF45" s="244"/>
      <c r="BG45" s="244">
        <f t="shared" si="21"/>
        <v>158</v>
      </c>
      <c r="BH45" s="245">
        <f t="shared" si="22"/>
        <v>5.642857142857143</v>
      </c>
      <c r="BI45" s="244">
        <v>5</v>
      </c>
      <c r="BJ45" s="244"/>
      <c r="BK45" s="244">
        <v>5</v>
      </c>
      <c r="BL45" s="244"/>
      <c r="BM45" s="244">
        <v>6</v>
      </c>
      <c r="BN45" s="244"/>
      <c r="BO45" s="244">
        <v>8</v>
      </c>
      <c r="BP45" s="244">
        <v>3</v>
      </c>
      <c r="BQ45" s="244">
        <v>5</v>
      </c>
      <c r="BR45" s="244"/>
      <c r="BS45" s="244">
        <f t="shared" si="23"/>
        <v>132</v>
      </c>
      <c r="BT45" s="245">
        <f t="shared" si="24"/>
        <v>6</v>
      </c>
      <c r="BU45" s="245">
        <f t="shared" si="25"/>
        <v>5.8</v>
      </c>
      <c r="BV45" s="359" t="s">
        <v>1297</v>
      </c>
      <c r="BW45" s="359" t="s">
        <v>1368</v>
      </c>
      <c r="BX45" s="244">
        <v>7</v>
      </c>
      <c r="BY45" s="359"/>
      <c r="BZ45" s="244">
        <v>6</v>
      </c>
      <c r="CA45" s="244"/>
      <c r="CB45" s="244">
        <v>7</v>
      </c>
      <c r="CC45" s="244"/>
      <c r="CD45" s="244">
        <v>8</v>
      </c>
      <c r="CE45" s="244"/>
      <c r="CF45" s="244">
        <v>8</v>
      </c>
      <c r="CG45" s="244"/>
      <c r="CH45" s="244">
        <f t="shared" si="26"/>
        <v>151</v>
      </c>
      <c r="CI45" s="401">
        <f t="shared" si="27"/>
        <v>7.190476190476191</v>
      </c>
      <c r="CJ45" s="244">
        <v>8</v>
      </c>
      <c r="CK45" s="244"/>
      <c r="CL45" s="244">
        <v>8</v>
      </c>
      <c r="CM45" s="244"/>
      <c r="CN45" s="244">
        <v>8</v>
      </c>
      <c r="CO45" s="244"/>
      <c r="CP45" s="244">
        <v>8</v>
      </c>
      <c r="CQ45" s="244"/>
      <c r="CR45" s="244">
        <v>9</v>
      </c>
      <c r="CS45" s="244"/>
      <c r="CT45" s="244">
        <v>5</v>
      </c>
      <c r="CU45" s="244"/>
      <c r="CV45" s="244">
        <v>8</v>
      </c>
      <c r="CW45" s="244"/>
      <c r="CX45" s="244"/>
      <c r="CY45" s="244"/>
      <c r="CZ45" s="244">
        <f t="shared" si="12"/>
        <v>188</v>
      </c>
      <c r="DA45" s="245">
        <f t="shared" si="13"/>
        <v>7.52</v>
      </c>
      <c r="DB45" s="245">
        <f t="shared" si="14"/>
        <v>7.369565217391305</v>
      </c>
      <c r="DC45" s="245">
        <f t="shared" si="15"/>
        <v>6.374149659863946</v>
      </c>
      <c r="DD45" s="244"/>
      <c r="DE45" s="244"/>
      <c r="DF45" s="244"/>
      <c r="DG45" s="244"/>
      <c r="DH45" s="244"/>
      <c r="DI45" s="244"/>
      <c r="DJ45" s="244"/>
      <c r="DK45" s="244"/>
      <c r="DL45" s="267"/>
    </row>
    <row r="46" spans="1:116" ht="15.75">
      <c r="A46" s="2">
        <v>41</v>
      </c>
      <c r="B46" s="19" t="s">
        <v>1025</v>
      </c>
      <c r="C46" s="39" t="s">
        <v>831</v>
      </c>
      <c r="D46" s="29">
        <v>33666</v>
      </c>
      <c r="E46" s="2" t="s">
        <v>529</v>
      </c>
      <c r="F46" s="69" t="s">
        <v>420</v>
      </c>
      <c r="G46" s="90" t="s">
        <v>322</v>
      </c>
      <c r="H46" s="90"/>
      <c r="I46" s="90"/>
      <c r="J46" s="90"/>
      <c r="K46" s="90"/>
      <c r="L46" s="247">
        <v>5</v>
      </c>
      <c r="M46" s="247"/>
      <c r="N46" s="247">
        <v>5</v>
      </c>
      <c r="O46" s="247">
        <v>4</v>
      </c>
      <c r="P46" s="247">
        <v>5</v>
      </c>
      <c r="Q46" s="247"/>
      <c r="R46" s="247">
        <v>5</v>
      </c>
      <c r="S46" s="247"/>
      <c r="T46" s="247">
        <v>5</v>
      </c>
      <c r="U46" s="247"/>
      <c r="V46" s="247">
        <f t="shared" si="16"/>
        <v>130</v>
      </c>
      <c r="W46" s="344">
        <f t="shared" si="17"/>
        <v>5</v>
      </c>
      <c r="X46" s="247">
        <v>5</v>
      </c>
      <c r="Y46" s="247"/>
      <c r="Z46" s="247">
        <v>5</v>
      </c>
      <c r="AA46" s="247"/>
      <c r="AB46" s="247">
        <v>5</v>
      </c>
      <c r="AC46" s="247"/>
      <c r="AD46" s="247">
        <v>5</v>
      </c>
      <c r="AE46" s="247">
        <v>4</v>
      </c>
      <c r="AF46" s="247">
        <v>7</v>
      </c>
      <c r="AG46" s="247"/>
      <c r="AH46" s="247">
        <v>5</v>
      </c>
      <c r="AI46" s="247"/>
      <c r="AJ46" s="247">
        <v>6</v>
      </c>
      <c r="AK46" s="247"/>
      <c r="AL46" s="247">
        <f t="shared" si="18"/>
        <v>134</v>
      </c>
      <c r="AM46" s="344">
        <f t="shared" si="19"/>
        <v>5.36</v>
      </c>
      <c r="AN46" s="171">
        <f t="shared" si="20"/>
        <v>5.176470588235294</v>
      </c>
      <c r="AO46" s="192" t="s">
        <v>1297</v>
      </c>
      <c r="AP46" s="192" t="s">
        <v>1298</v>
      </c>
      <c r="AQ46" s="259">
        <v>6</v>
      </c>
      <c r="AR46" s="259">
        <v>4</v>
      </c>
      <c r="AS46" s="244">
        <v>6</v>
      </c>
      <c r="AT46" s="244"/>
      <c r="AU46" s="244">
        <v>5</v>
      </c>
      <c r="AV46" s="244"/>
      <c r="AW46" s="244">
        <v>5</v>
      </c>
      <c r="AX46" s="244"/>
      <c r="AY46" s="244">
        <v>5</v>
      </c>
      <c r="AZ46" s="244">
        <v>4</v>
      </c>
      <c r="BA46" s="244">
        <v>5</v>
      </c>
      <c r="BB46" s="244"/>
      <c r="BC46" s="244">
        <v>6</v>
      </c>
      <c r="BD46" s="244"/>
      <c r="BE46" s="244">
        <v>6</v>
      </c>
      <c r="BF46" s="244"/>
      <c r="BG46" s="244">
        <f t="shared" si="21"/>
        <v>155</v>
      </c>
      <c r="BH46" s="245">
        <f t="shared" si="22"/>
        <v>5.535714285714286</v>
      </c>
      <c r="BI46" s="244">
        <v>5</v>
      </c>
      <c r="BJ46" s="244"/>
      <c r="BK46" s="244">
        <v>5</v>
      </c>
      <c r="BL46" s="244"/>
      <c r="BM46" s="244">
        <v>6</v>
      </c>
      <c r="BN46" s="244">
        <v>3</v>
      </c>
      <c r="BO46" s="244">
        <v>5</v>
      </c>
      <c r="BP46" s="244"/>
      <c r="BQ46" s="244">
        <v>5</v>
      </c>
      <c r="BR46" s="244"/>
      <c r="BS46" s="244">
        <f t="shared" si="23"/>
        <v>114</v>
      </c>
      <c r="BT46" s="245">
        <f t="shared" si="24"/>
        <v>5.181818181818182</v>
      </c>
      <c r="BU46" s="245">
        <f t="shared" si="25"/>
        <v>5.38</v>
      </c>
      <c r="BV46" s="359" t="s">
        <v>1297</v>
      </c>
      <c r="BW46" s="359" t="s">
        <v>1368</v>
      </c>
      <c r="BX46" s="244">
        <v>5</v>
      </c>
      <c r="BY46" s="359" t="s">
        <v>1289</v>
      </c>
      <c r="BZ46" s="244">
        <v>6</v>
      </c>
      <c r="CA46" s="244"/>
      <c r="CB46" s="244">
        <v>5</v>
      </c>
      <c r="CC46" s="244">
        <v>3</v>
      </c>
      <c r="CD46" s="244">
        <v>6</v>
      </c>
      <c r="CE46" s="244"/>
      <c r="CF46" s="244">
        <v>5</v>
      </c>
      <c r="CG46" s="244">
        <v>3</v>
      </c>
      <c r="CH46" s="244">
        <f t="shared" si="26"/>
        <v>111</v>
      </c>
      <c r="CI46" s="401">
        <f t="shared" si="27"/>
        <v>5.285714285714286</v>
      </c>
      <c r="CJ46" s="244">
        <v>6</v>
      </c>
      <c r="CK46" s="244">
        <v>4</v>
      </c>
      <c r="CL46" s="244">
        <v>6</v>
      </c>
      <c r="CM46" s="244">
        <v>3</v>
      </c>
      <c r="CN46" s="244">
        <v>6</v>
      </c>
      <c r="CO46" s="244"/>
      <c r="CP46" s="244">
        <v>5</v>
      </c>
      <c r="CQ46" s="244"/>
      <c r="CR46" s="244">
        <v>6</v>
      </c>
      <c r="CS46" s="244"/>
      <c r="CT46" s="244">
        <v>6</v>
      </c>
      <c r="CU46" s="244">
        <v>4</v>
      </c>
      <c r="CV46" s="244">
        <v>8</v>
      </c>
      <c r="CW46" s="244"/>
      <c r="CX46" s="244"/>
      <c r="CY46" s="244"/>
      <c r="CZ46" s="244">
        <f t="shared" si="12"/>
        <v>147</v>
      </c>
      <c r="DA46" s="245">
        <f t="shared" si="13"/>
        <v>5.88</v>
      </c>
      <c r="DB46" s="245">
        <f t="shared" si="14"/>
        <v>5.608695652173913</v>
      </c>
      <c r="DC46" s="245">
        <f t="shared" si="15"/>
        <v>5.380952380952381</v>
      </c>
      <c r="DD46" s="244"/>
      <c r="DE46" s="244"/>
      <c r="DF46" s="244"/>
      <c r="DG46" s="244"/>
      <c r="DH46" s="244"/>
      <c r="DI46" s="244"/>
      <c r="DJ46" s="244"/>
      <c r="DK46" s="244"/>
      <c r="DL46" s="267"/>
    </row>
    <row r="47" spans="1:116" ht="15.75">
      <c r="A47" s="2">
        <v>42</v>
      </c>
      <c r="B47" s="19" t="s">
        <v>642</v>
      </c>
      <c r="C47" s="39" t="s">
        <v>242</v>
      </c>
      <c r="D47" s="29">
        <v>33636</v>
      </c>
      <c r="E47" s="2" t="s">
        <v>529</v>
      </c>
      <c r="F47" s="69" t="s">
        <v>1026</v>
      </c>
      <c r="G47" s="90" t="s">
        <v>278</v>
      </c>
      <c r="H47" s="90"/>
      <c r="I47" s="90"/>
      <c r="J47" s="90"/>
      <c r="K47" s="90"/>
      <c r="L47" s="136">
        <v>5</v>
      </c>
      <c r="M47" s="247">
        <v>3</v>
      </c>
      <c r="N47" s="247">
        <v>5</v>
      </c>
      <c r="O47" s="247"/>
      <c r="P47" s="247">
        <v>5</v>
      </c>
      <c r="Q47" s="247"/>
      <c r="R47" s="247">
        <v>6</v>
      </c>
      <c r="S47" s="247"/>
      <c r="T47" s="247">
        <v>5</v>
      </c>
      <c r="U47" s="247">
        <v>3</v>
      </c>
      <c r="V47" s="247">
        <f t="shared" si="16"/>
        <v>137</v>
      </c>
      <c r="W47" s="344">
        <f t="shared" si="17"/>
        <v>5.269230769230769</v>
      </c>
      <c r="X47" s="247">
        <v>5</v>
      </c>
      <c r="Y47" s="247"/>
      <c r="Z47" s="247">
        <v>6</v>
      </c>
      <c r="AA47" s="247"/>
      <c r="AB47" s="247">
        <v>6</v>
      </c>
      <c r="AC47" s="247"/>
      <c r="AD47" s="247">
        <v>5</v>
      </c>
      <c r="AE47" s="247"/>
      <c r="AF47" s="247">
        <v>5</v>
      </c>
      <c r="AG47" s="247"/>
      <c r="AH47" s="247">
        <v>6</v>
      </c>
      <c r="AI47" s="247"/>
      <c r="AJ47" s="247">
        <v>6</v>
      </c>
      <c r="AK47" s="247"/>
      <c r="AL47" s="247">
        <f t="shared" si="18"/>
        <v>141</v>
      </c>
      <c r="AM47" s="344">
        <f t="shared" si="19"/>
        <v>5.64</v>
      </c>
      <c r="AN47" s="171">
        <f t="shared" si="20"/>
        <v>5.450980392156863</v>
      </c>
      <c r="AO47" s="192" t="s">
        <v>1297</v>
      </c>
      <c r="AP47" s="192" t="s">
        <v>1298</v>
      </c>
      <c r="AQ47" s="259">
        <v>6</v>
      </c>
      <c r="AR47" s="259"/>
      <c r="AS47" s="244">
        <v>7</v>
      </c>
      <c r="AT47" s="244"/>
      <c r="AU47" s="244">
        <v>6</v>
      </c>
      <c r="AV47" s="244"/>
      <c r="AW47" s="244">
        <v>7</v>
      </c>
      <c r="AX47" s="244"/>
      <c r="AY47" s="244">
        <v>7</v>
      </c>
      <c r="AZ47" s="244"/>
      <c r="BA47" s="244">
        <v>5</v>
      </c>
      <c r="BB47" s="244"/>
      <c r="BC47" s="244">
        <v>6</v>
      </c>
      <c r="BD47" s="244"/>
      <c r="BE47" s="244">
        <v>8</v>
      </c>
      <c r="BF47" s="244"/>
      <c r="BG47" s="244">
        <f t="shared" si="21"/>
        <v>183</v>
      </c>
      <c r="BH47" s="245">
        <f t="shared" si="22"/>
        <v>6.535714285714286</v>
      </c>
      <c r="BI47" s="244">
        <v>6</v>
      </c>
      <c r="BJ47" s="244"/>
      <c r="BK47" s="244">
        <v>6</v>
      </c>
      <c r="BL47" s="244"/>
      <c r="BM47" s="244">
        <v>5</v>
      </c>
      <c r="BN47" s="244"/>
      <c r="BO47" s="244">
        <v>5</v>
      </c>
      <c r="BP47" s="244"/>
      <c r="BQ47" s="244">
        <v>5</v>
      </c>
      <c r="BR47" s="244"/>
      <c r="BS47" s="244">
        <f t="shared" si="23"/>
        <v>117</v>
      </c>
      <c r="BT47" s="245">
        <f t="shared" si="24"/>
        <v>5.318181818181818</v>
      </c>
      <c r="BU47" s="245">
        <f t="shared" si="25"/>
        <v>6</v>
      </c>
      <c r="BV47" s="359" t="s">
        <v>1299</v>
      </c>
      <c r="BW47" s="359" t="s">
        <v>1368</v>
      </c>
      <c r="BX47" s="244">
        <v>7</v>
      </c>
      <c r="BY47" s="359"/>
      <c r="BZ47" s="244">
        <v>7</v>
      </c>
      <c r="CA47" s="244"/>
      <c r="CB47" s="244">
        <v>5</v>
      </c>
      <c r="CC47" s="244"/>
      <c r="CD47" s="244">
        <v>7</v>
      </c>
      <c r="CE47" s="244"/>
      <c r="CF47" s="244">
        <v>8</v>
      </c>
      <c r="CG47" s="244"/>
      <c r="CH47" s="244">
        <f t="shared" si="26"/>
        <v>141</v>
      </c>
      <c r="CI47" s="401">
        <f t="shared" si="27"/>
        <v>6.714285714285714</v>
      </c>
      <c r="CJ47" s="244">
        <v>6</v>
      </c>
      <c r="CK47" s="244"/>
      <c r="CL47" s="244">
        <v>6</v>
      </c>
      <c r="CM47" s="244"/>
      <c r="CN47" s="244">
        <v>6</v>
      </c>
      <c r="CO47" s="244"/>
      <c r="CP47" s="244">
        <v>6</v>
      </c>
      <c r="CQ47" s="244"/>
      <c r="CR47" s="244">
        <v>7</v>
      </c>
      <c r="CS47" s="244"/>
      <c r="CT47" s="244">
        <v>6</v>
      </c>
      <c r="CU47" s="244"/>
      <c r="CV47" s="244">
        <v>8</v>
      </c>
      <c r="CW47" s="244"/>
      <c r="CX47" s="244"/>
      <c r="CY47" s="244"/>
      <c r="CZ47" s="244">
        <f t="shared" si="12"/>
        <v>155</v>
      </c>
      <c r="DA47" s="245">
        <f t="shared" si="13"/>
        <v>6.2</v>
      </c>
      <c r="DB47" s="245">
        <f t="shared" si="14"/>
        <v>6.434782608695652</v>
      </c>
      <c r="DC47" s="245">
        <f t="shared" si="15"/>
        <v>5.945578231292517</v>
      </c>
      <c r="DD47" s="244"/>
      <c r="DE47" s="244"/>
      <c r="DF47" s="244"/>
      <c r="DG47" s="244"/>
      <c r="DH47" s="244"/>
      <c r="DI47" s="244"/>
      <c r="DJ47" s="244"/>
      <c r="DK47" s="244"/>
      <c r="DL47" s="267"/>
    </row>
    <row r="48" spans="1:116" ht="15.75">
      <c r="A48" s="2">
        <v>43</v>
      </c>
      <c r="B48" s="19" t="s">
        <v>946</v>
      </c>
      <c r="C48" s="39" t="s">
        <v>66</v>
      </c>
      <c r="D48" s="29">
        <v>33757</v>
      </c>
      <c r="E48" s="2" t="s">
        <v>529</v>
      </c>
      <c r="F48" s="69" t="s">
        <v>83</v>
      </c>
      <c r="G48" s="90" t="s">
        <v>322</v>
      </c>
      <c r="H48" s="90"/>
      <c r="I48" s="90"/>
      <c r="J48" s="90"/>
      <c r="K48" s="90"/>
      <c r="L48" s="136">
        <v>7</v>
      </c>
      <c r="M48" s="247"/>
      <c r="N48" s="247">
        <v>5</v>
      </c>
      <c r="O48" s="247"/>
      <c r="P48" s="247">
        <v>6</v>
      </c>
      <c r="Q48" s="247"/>
      <c r="R48" s="247">
        <v>6</v>
      </c>
      <c r="S48" s="247"/>
      <c r="T48" s="247">
        <v>7</v>
      </c>
      <c r="U48" s="247"/>
      <c r="V48" s="247">
        <f t="shared" si="16"/>
        <v>160</v>
      </c>
      <c r="W48" s="344">
        <f t="shared" si="17"/>
        <v>6.153846153846154</v>
      </c>
      <c r="X48" s="247">
        <v>7</v>
      </c>
      <c r="Y48" s="247"/>
      <c r="Z48" s="247">
        <v>9</v>
      </c>
      <c r="AA48" s="247"/>
      <c r="AB48" s="247">
        <v>8</v>
      </c>
      <c r="AC48" s="247"/>
      <c r="AD48" s="247">
        <v>5</v>
      </c>
      <c r="AE48" s="247"/>
      <c r="AF48" s="247">
        <v>7</v>
      </c>
      <c r="AG48" s="247"/>
      <c r="AH48" s="247">
        <v>6</v>
      </c>
      <c r="AI48" s="247"/>
      <c r="AJ48" s="247">
        <v>7</v>
      </c>
      <c r="AK48" s="247"/>
      <c r="AL48" s="247">
        <f t="shared" si="18"/>
        <v>178</v>
      </c>
      <c r="AM48" s="344">
        <f t="shared" si="19"/>
        <v>7.12</v>
      </c>
      <c r="AN48" s="171">
        <f t="shared" si="20"/>
        <v>6.627450980392157</v>
      </c>
      <c r="AO48" s="192" t="s">
        <v>1299</v>
      </c>
      <c r="AP48" s="192" t="s">
        <v>1298</v>
      </c>
      <c r="AQ48" s="259">
        <v>5</v>
      </c>
      <c r="AR48" s="259"/>
      <c r="AS48" s="244">
        <v>8</v>
      </c>
      <c r="AT48" s="244"/>
      <c r="AU48" s="244">
        <v>6</v>
      </c>
      <c r="AV48" s="244"/>
      <c r="AW48" s="244">
        <v>7</v>
      </c>
      <c r="AX48" s="244"/>
      <c r="AY48" s="244">
        <v>8</v>
      </c>
      <c r="AZ48" s="244"/>
      <c r="BA48" s="244">
        <v>7</v>
      </c>
      <c r="BB48" s="244"/>
      <c r="BC48" s="244">
        <v>7</v>
      </c>
      <c r="BD48" s="244"/>
      <c r="BE48" s="244">
        <v>8</v>
      </c>
      <c r="BF48" s="244"/>
      <c r="BG48" s="244">
        <f t="shared" si="21"/>
        <v>193</v>
      </c>
      <c r="BH48" s="245">
        <f t="shared" si="22"/>
        <v>6.892857142857143</v>
      </c>
      <c r="BI48" s="244">
        <v>7</v>
      </c>
      <c r="BJ48" s="244"/>
      <c r="BK48" s="244">
        <v>7</v>
      </c>
      <c r="BL48" s="244"/>
      <c r="BM48" s="244">
        <v>8</v>
      </c>
      <c r="BN48" s="244"/>
      <c r="BO48" s="244">
        <v>8</v>
      </c>
      <c r="BP48" s="244"/>
      <c r="BQ48" s="244">
        <v>6</v>
      </c>
      <c r="BR48" s="244"/>
      <c r="BS48" s="244">
        <f t="shared" si="23"/>
        <v>159</v>
      </c>
      <c r="BT48" s="245">
        <f t="shared" si="24"/>
        <v>7.2272727272727275</v>
      </c>
      <c r="BU48" s="245">
        <f t="shared" si="25"/>
        <v>7.04</v>
      </c>
      <c r="BV48" s="359" t="s">
        <v>1366</v>
      </c>
      <c r="BW48" s="359" t="s">
        <v>1368</v>
      </c>
      <c r="BX48" s="244">
        <v>9</v>
      </c>
      <c r="BY48" s="359"/>
      <c r="BZ48" s="244">
        <v>8</v>
      </c>
      <c r="CA48" s="244"/>
      <c r="CB48" s="244">
        <v>7</v>
      </c>
      <c r="CC48" s="244"/>
      <c r="CD48" s="244">
        <v>8</v>
      </c>
      <c r="CE48" s="244"/>
      <c r="CF48" s="244">
        <v>8</v>
      </c>
      <c r="CG48" s="244"/>
      <c r="CH48" s="244">
        <f t="shared" si="26"/>
        <v>169</v>
      </c>
      <c r="CI48" s="401">
        <f t="shared" si="27"/>
        <v>8.047619047619047</v>
      </c>
      <c r="CJ48" s="244">
        <v>8</v>
      </c>
      <c r="CK48" s="244"/>
      <c r="CL48" s="244">
        <v>8</v>
      </c>
      <c r="CM48" s="244" t="s">
        <v>1411</v>
      </c>
      <c r="CN48" s="244">
        <v>8</v>
      </c>
      <c r="CO48" s="244"/>
      <c r="CP48" s="244">
        <v>8</v>
      </c>
      <c r="CQ48" s="244" t="s">
        <v>1411</v>
      </c>
      <c r="CR48" s="244">
        <v>8</v>
      </c>
      <c r="CS48" s="244"/>
      <c r="CT48" s="244">
        <v>8</v>
      </c>
      <c r="CU48" s="244"/>
      <c r="CV48" s="244">
        <v>8</v>
      </c>
      <c r="CW48" s="244"/>
      <c r="CX48" s="244"/>
      <c r="CY48" s="244"/>
      <c r="CZ48" s="244">
        <f t="shared" si="12"/>
        <v>200</v>
      </c>
      <c r="DA48" s="245">
        <f t="shared" si="13"/>
        <v>8</v>
      </c>
      <c r="DB48" s="245">
        <f t="shared" si="14"/>
        <v>8.021739130434783</v>
      </c>
      <c r="DC48" s="245">
        <f t="shared" si="15"/>
        <v>7.204081632653061</v>
      </c>
      <c r="DD48" s="244"/>
      <c r="DE48" s="244"/>
      <c r="DF48" s="244"/>
      <c r="DG48" s="244"/>
      <c r="DH48" s="244"/>
      <c r="DI48" s="244"/>
      <c r="DJ48" s="244"/>
      <c r="DK48" s="244"/>
      <c r="DL48" s="267"/>
    </row>
    <row r="49" spans="1:116" ht="15.75">
      <c r="A49" s="2">
        <v>44</v>
      </c>
      <c r="B49" s="19" t="s">
        <v>1027</v>
      </c>
      <c r="C49" s="39" t="s">
        <v>66</v>
      </c>
      <c r="D49" s="29">
        <v>33839</v>
      </c>
      <c r="E49" s="2" t="s">
        <v>529</v>
      </c>
      <c r="F49" s="69" t="s">
        <v>420</v>
      </c>
      <c r="G49" s="90" t="s">
        <v>322</v>
      </c>
      <c r="H49" s="90"/>
      <c r="I49" s="90"/>
      <c r="J49" s="90"/>
      <c r="K49" s="90"/>
      <c r="L49" s="136">
        <v>5</v>
      </c>
      <c r="M49" s="247"/>
      <c r="N49" s="247">
        <v>5</v>
      </c>
      <c r="O49" s="247"/>
      <c r="P49" s="247">
        <v>7</v>
      </c>
      <c r="Q49" s="247"/>
      <c r="R49" s="247">
        <v>7</v>
      </c>
      <c r="S49" s="247"/>
      <c r="T49" s="247">
        <v>6</v>
      </c>
      <c r="U49" s="247"/>
      <c r="V49" s="247">
        <f t="shared" si="16"/>
        <v>159</v>
      </c>
      <c r="W49" s="344">
        <f t="shared" si="17"/>
        <v>6.115384615384615</v>
      </c>
      <c r="X49" s="247">
        <v>5</v>
      </c>
      <c r="Y49" s="247"/>
      <c r="Z49" s="247">
        <v>5</v>
      </c>
      <c r="AA49" s="247"/>
      <c r="AB49" s="247">
        <v>5</v>
      </c>
      <c r="AC49" s="247"/>
      <c r="AD49" s="247">
        <v>7</v>
      </c>
      <c r="AE49" s="247"/>
      <c r="AF49" s="247">
        <v>8</v>
      </c>
      <c r="AG49" s="247"/>
      <c r="AH49" s="247">
        <v>5</v>
      </c>
      <c r="AI49" s="247"/>
      <c r="AJ49" s="247">
        <v>7</v>
      </c>
      <c r="AK49" s="247"/>
      <c r="AL49" s="247">
        <f t="shared" si="18"/>
        <v>146</v>
      </c>
      <c r="AM49" s="344">
        <f t="shared" si="19"/>
        <v>5.84</v>
      </c>
      <c r="AN49" s="171">
        <f t="shared" si="20"/>
        <v>5.980392156862745</v>
      </c>
      <c r="AO49" s="192" t="s">
        <v>1297</v>
      </c>
      <c r="AP49" s="192" t="s">
        <v>1298</v>
      </c>
      <c r="AQ49" s="259">
        <v>6</v>
      </c>
      <c r="AR49" s="259"/>
      <c r="AS49" s="244">
        <v>6</v>
      </c>
      <c r="AT49" s="244"/>
      <c r="AU49" s="244">
        <v>5</v>
      </c>
      <c r="AV49" s="244"/>
      <c r="AW49" s="244">
        <v>6</v>
      </c>
      <c r="AX49" s="244"/>
      <c r="AY49" s="244">
        <v>5</v>
      </c>
      <c r="AZ49" s="244"/>
      <c r="BA49" s="244">
        <v>6</v>
      </c>
      <c r="BB49" s="244"/>
      <c r="BC49" s="244">
        <v>7</v>
      </c>
      <c r="BD49" s="244"/>
      <c r="BE49" s="244">
        <v>8</v>
      </c>
      <c r="BF49" s="244"/>
      <c r="BG49" s="244">
        <f t="shared" si="21"/>
        <v>173</v>
      </c>
      <c r="BH49" s="245">
        <f t="shared" si="22"/>
        <v>6.178571428571429</v>
      </c>
      <c r="BI49" s="244">
        <v>7</v>
      </c>
      <c r="BJ49" s="244"/>
      <c r="BK49" s="244">
        <v>5</v>
      </c>
      <c r="BL49" s="244"/>
      <c r="BM49" s="244">
        <v>5</v>
      </c>
      <c r="BN49" s="244"/>
      <c r="BO49" s="244">
        <v>5</v>
      </c>
      <c r="BP49" s="244"/>
      <c r="BQ49" s="244">
        <v>6</v>
      </c>
      <c r="BR49" s="244"/>
      <c r="BS49" s="244">
        <f t="shared" si="23"/>
        <v>121</v>
      </c>
      <c r="BT49" s="245">
        <f t="shared" si="24"/>
        <v>5.5</v>
      </c>
      <c r="BU49" s="245">
        <f t="shared" si="25"/>
        <v>5.88</v>
      </c>
      <c r="BV49" s="359" t="s">
        <v>1297</v>
      </c>
      <c r="BW49" s="359" t="s">
        <v>1368</v>
      </c>
      <c r="BX49" s="244">
        <v>7</v>
      </c>
      <c r="BY49" s="359"/>
      <c r="BZ49" s="244">
        <v>9</v>
      </c>
      <c r="CA49" s="244"/>
      <c r="CB49" s="244">
        <v>5</v>
      </c>
      <c r="CC49" s="244"/>
      <c r="CD49" s="244">
        <v>7</v>
      </c>
      <c r="CE49" s="244"/>
      <c r="CF49" s="244">
        <v>5</v>
      </c>
      <c r="CG49" s="244"/>
      <c r="CH49" s="244">
        <f t="shared" si="26"/>
        <v>135</v>
      </c>
      <c r="CI49" s="401">
        <f t="shared" si="27"/>
        <v>6.428571428571429</v>
      </c>
      <c r="CJ49" s="244">
        <v>7</v>
      </c>
      <c r="CK49" s="244"/>
      <c r="CL49" s="244">
        <v>5</v>
      </c>
      <c r="CM49" s="244"/>
      <c r="CN49" s="244">
        <v>7</v>
      </c>
      <c r="CO49" s="244"/>
      <c r="CP49" s="244">
        <v>7</v>
      </c>
      <c r="CQ49" s="244"/>
      <c r="CR49" s="244">
        <v>7</v>
      </c>
      <c r="CS49" s="244"/>
      <c r="CT49" s="244">
        <v>5</v>
      </c>
      <c r="CU49" s="244"/>
      <c r="CV49" s="244">
        <v>8</v>
      </c>
      <c r="CW49" s="244"/>
      <c r="CX49" s="244"/>
      <c r="CY49" s="244"/>
      <c r="CZ49" s="244">
        <f t="shared" si="12"/>
        <v>160</v>
      </c>
      <c r="DA49" s="245">
        <f t="shared" si="13"/>
        <v>6.4</v>
      </c>
      <c r="DB49" s="245">
        <f t="shared" si="14"/>
        <v>6.413043478260869</v>
      </c>
      <c r="DC49" s="245">
        <f t="shared" si="15"/>
        <v>6.081632653061225</v>
      </c>
      <c r="DD49" s="244"/>
      <c r="DE49" s="244"/>
      <c r="DF49" s="244"/>
      <c r="DG49" s="244"/>
      <c r="DH49" s="244"/>
      <c r="DI49" s="244"/>
      <c r="DJ49" s="244"/>
      <c r="DK49" s="244"/>
      <c r="DL49" s="267"/>
    </row>
    <row r="50" spans="1:116" ht="15.75">
      <c r="A50" s="2">
        <v>45</v>
      </c>
      <c r="B50" s="19" t="s">
        <v>1028</v>
      </c>
      <c r="C50" s="39" t="s">
        <v>833</v>
      </c>
      <c r="D50" s="29">
        <v>33891</v>
      </c>
      <c r="E50" s="2" t="s">
        <v>529</v>
      </c>
      <c r="F50" s="69" t="s">
        <v>85</v>
      </c>
      <c r="G50" s="90" t="s">
        <v>282</v>
      </c>
      <c r="H50" s="90"/>
      <c r="I50" s="90"/>
      <c r="J50" s="90"/>
      <c r="K50" s="90"/>
      <c r="L50" s="136">
        <v>5</v>
      </c>
      <c r="M50" s="247"/>
      <c r="N50" s="247">
        <v>7</v>
      </c>
      <c r="O50" s="247" t="s">
        <v>1289</v>
      </c>
      <c r="P50" s="247">
        <v>5</v>
      </c>
      <c r="Q50" s="247"/>
      <c r="R50" s="247">
        <v>6</v>
      </c>
      <c r="S50" s="247"/>
      <c r="T50" s="247">
        <v>6</v>
      </c>
      <c r="U50" s="247" t="s">
        <v>1289</v>
      </c>
      <c r="V50" s="247">
        <f t="shared" si="16"/>
        <v>152</v>
      </c>
      <c r="W50" s="344">
        <f t="shared" si="17"/>
        <v>5.846153846153846</v>
      </c>
      <c r="X50" s="247">
        <v>6</v>
      </c>
      <c r="Y50" s="247">
        <v>4</v>
      </c>
      <c r="Z50" s="247">
        <v>5</v>
      </c>
      <c r="AA50" s="247"/>
      <c r="AB50" s="247">
        <v>6</v>
      </c>
      <c r="AC50" s="247" t="s">
        <v>1292</v>
      </c>
      <c r="AD50" s="247">
        <v>6</v>
      </c>
      <c r="AE50" s="247"/>
      <c r="AF50" s="247">
        <v>7</v>
      </c>
      <c r="AG50" s="247"/>
      <c r="AH50" s="247">
        <v>5</v>
      </c>
      <c r="AI50" s="247"/>
      <c r="AJ50" s="247">
        <v>6</v>
      </c>
      <c r="AK50" s="247"/>
      <c r="AL50" s="247">
        <f t="shared" si="18"/>
        <v>145</v>
      </c>
      <c r="AM50" s="344">
        <f t="shared" si="19"/>
        <v>5.8</v>
      </c>
      <c r="AN50" s="171">
        <f t="shared" si="20"/>
        <v>5.823529411764706</v>
      </c>
      <c r="AO50" s="192" t="s">
        <v>1297</v>
      </c>
      <c r="AP50" s="192" t="s">
        <v>1298</v>
      </c>
      <c r="AQ50" s="259">
        <v>5</v>
      </c>
      <c r="AR50" s="259"/>
      <c r="AS50" s="244">
        <v>5</v>
      </c>
      <c r="AT50" s="244"/>
      <c r="AU50" s="244">
        <v>5</v>
      </c>
      <c r="AV50" s="244">
        <v>3</v>
      </c>
      <c r="AW50" s="244">
        <v>6</v>
      </c>
      <c r="AX50" s="244"/>
      <c r="AY50" s="244">
        <v>5</v>
      </c>
      <c r="AZ50" s="244"/>
      <c r="BA50" s="244">
        <v>6</v>
      </c>
      <c r="BB50" s="244"/>
      <c r="BC50" s="244">
        <v>6</v>
      </c>
      <c r="BD50" s="244"/>
      <c r="BE50" s="244">
        <v>6</v>
      </c>
      <c r="BF50" s="244"/>
      <c r="BG50" s="244">
        <f t="shared" si="21"/>
        <v>154</v>
      </c>
      <c r="BH50" s="245">
        <f t="shared" si="22"/>
        <v>5.5</v>
      </c>
      <c r="BI50" s="244">
        <v>6</v>
      </c>
      <c r="BJ50" s="244"/>
      <c r="BK50" s="244">
        <v>5</v>
      </c>
      <c r="BL50" s="244">
        <v>4</v>
      </c>
      <c r="BM50" s="244">
        <v>5</v>
      </c>
      <c r="BN50" s="244">
        <v>4</v>
      </c>
      <c r="BO50" s="244">
        <v>7</v>
      </c>
      <c r="BP50" s="244">
        <v>4</v>
      </c>
      <c r="BQ50" s="244">
        <v>5</v>
      </c>
      <c r="BR50" s="244">
        <v>4</v>
      </c>
      <c r="BS50" s="244">
        <f t="shared" si="23"/>
        <v>125</v>
      </c>
      <c r="BT50" s="245">
        <f t="shared" si="24"/>
        <v>5.681818181818182</v>
      </c>
      <c r="BU50" s="245">
        <f t="shared" si="25"/>
        <v>5.58</v>
      </c>
      <c r="BV50" s="359" t="s">
        <v>1297</v>
      </c>
      <c r="BW50" s="359" t="s">
        <v>1368</v>
      </c>
      <c r="BX50" s="244">
        <v>6</v>
      </c>
      <c r="BY50" s="359"/>
      <c r="BZ50" s="244">
        <v>6</v>
      </c>
      <c r="CA50" s="244"/>
      <c r="CB50" s="244">
        <v>5</v>
      </c>
      <c r="CC50" s="244"/>
      <c r="CD50" s="244">
        <v>5</v>
      </c>
      <c r="CE50" s="244"/>
      <c r="CF50" s="244">
        <v>5</v>
      </c>
      <c r="CG50" s="244"/>
      <c r="CH50" s="244">
        <f t="shared" si="26"/>
        <v>114</v>
      </c>
      <c r="CI50" s="401">
        <f t="shared" si="27"/>
        <v>5.428571428571429</v>
      </c>
      <c r="CJ50" s="244">
        <v>6</v>
      </c>
      <c r="CK50" s="244"/>
      <c r="CL50" s="244">
        <v>7</v>
      </c>
      <c r="CM50" s="244">
        <v>4</v>
      </c>
      <c r="CN50" s="244">
        <v>7</v>
      </c>
      <c r="CO50" s="244"/>
      <c r="CP50" s="244">
        <v>6</v>
      </c>
      <c r="CQ50" s="244"/>
      <c r="CR50" s="244">
        <v>5</v>
      </c>
      <c r="CS50" s="244"/>
      <c r="CT50" s="244">
        <v>7</v>
      </c>
      <c r="CU50" s="244"/>
      <c r="CV50" s="244">
        <v>8</v>
      </c>
      <c r="CW50" s="244"/>
      <c r="CX50" s="244"/>
      <c r="CY50" s="244"/>
      <c r="CZ50" s="244">
        <f t="shared" si="12"/>
        <v>161</v>
      </c>
      <c r="DA50" s="245">
        <f t="shared" si="13"/>
        <v>6.44</v>
      </c>
      <c r="DB50" s="245">
        <f t="shared" si="14"/>
        <v>5.978260869565218</v>
      </c>
      <c r="DC50" s="245">
        <f t="shared" si="15"/>
        <v>5.789115646258503</v>
      </c>
      <c r="DD50" s="244"/>
      <c r="DE50" s="244"/>
      <c r="DF50" s="244"/>
      <c r="DG50" s="244"/>
      <c r="DH50" s="244"/>
      <c r="DI50" s="244"/>
      <c r="DJ50" s="244"/>
      <c r="DK50" s="244"/>
      <c r="DL50" s="267"/>
    </row>
    <row r="51" spans="1:116" ht="15.75">
      <c r="A51" s="2">
        <v>46</v>
      </c>
      <c r="B51" s="154" t="s">
        <v>841</v>
      </c>
      <c r="C51" s="155" t="s">
        <v>840</v>
      </c>
      <c r="D51" s="156">
        <v>33646</v>
      </c>
      <c r="E51" s="153" t="s">
        <v>529</v>
      </c>
      <c r="F51" s="175" t="s">
        <v>420</v>
      </c>
      <c r="G51" s="176" t="s">
        <v>322</v>
      </c>
      <c r="H51" s="176"/>
      <c r="I51" s="176"/>
      <c r="J51" s="176"/>
      <c r="K51" s="176"/>
      <c r="L51" s="170">
        <v>5</v>
      </c>
      <c r="M51" s="292"/>
      <c r="N51" s="292">
        <v>5</v>
      </c>
      <c r="O51" s="292"/>
      <c r="P51" s="292">
        <v>5</v>
      </c>
      <c r="Q51" s="292"/>
      <c r="R51" s="292">
        <v>5</v>
      </c>
      <c r="S51" s="292"/>
      <c r="T51" s="292">
        <v>5</v>
      </c>
      <c r="U51" s="292"/>
      <c r="V51" s="292">
        <f t="shared" si="16"/>
        <v>130</v>
      </c>
      <c r="W51" s="345">
        <f t="shared" si="17"/>
        <v>5</v>
      </c>
      <c r="X51" s="292">
        <v>6</v>
      </c>
      <c r="Y51" s="292" t="s">
        <v>1289</v>
      </c>
      <c r="Z51" s="292">
        <v>5</v>
      </c>
      <c r="AA51" s="292"/>
      <c r="AB51" s="292">
        <v>5</v>
      </c>
      <c r="AC51" s="292"/>
      <c r="AD51" s="292">
        <v>5</v>
      </c>
      <c r="AE51" s="292"/>
      <c r="AF51" s="292">
        <v>6</v>
      </c>
      <c r="AG51" s="292"/>
      <c r="AH51" s="292">
        <v>6</v>
      </c>
      <c r="AI51" s="292"/>
      <c r="AJ51" s="292">
        <v>7</v>
      </c>
      <c r="AK51" s="292"/>
      <c r="AL51" s="292">
        <f t="shared" si="18"/>
        <v>141</v>
      </c>
      <c r="AM51" s="345">
        <f t="shared" si="19"/>
        <v>5.64</v>
      </c>
      <c r="AN51" s="171">
        <f t="shared" si="20"/>
        <v>5.313725490196078</v>
      </c>
      <c r="AO51" s="192" t="s">
        <v>1297</v>
      </c>
      <c r="AP51" s="192" t="s">
        <v>1298</v>
      </c>
      <c r="AQ51" s="262">
        <v>5</v>
      </c>
      <c r="AR51" s="262"/>
      <c r="AS51" s="260">
        <v>6</v>
      </c>
      <c r="AT51" s="260"/>
      <c r="AU51" s="244">
        <v>5</v>
      </c>
      <c r="AV51" s="244"/>
      <c r="AW51" s="244">
        <v>5</v>
      </c>
      <c r="AX51" s="244"/>
      <c r="AY51" s="244">
        <v>7</v>
      </c>
      <c r="AZ51" s="244"/>
      <c r="BA51" s="244">
        <v>5</v>
      </c>
      <c r="BB51" s="244"/>
      <c r="BC51" s="244">
        <v>7</v>
      </c>
      <c r="BD51" s="244"/>
      <c r="BE51" s="244">
        <v>8</v>
      </c>
      <c r="BF51" s="244"/>
      <c r="BG51" s="244">
        <f t="shared" si="21"/>
        <v>167</v>
      </c>
      <c r="BH51" s="245">
        <f t="shared" si="22"/>
        <v>5.964285714285714</v>
      </c>
      <c r="BI51" s="244">
        <v>6</v>
      </c>
      <c r="BJ51" s="244"/>
      <c r="BK51" s="244">
        <v>5</v>
      </c>
      <c r="BL51" s="244"/>
      <c r="BM51" s="244">
        <v>6</v>
      </c>
      <c r="BN51" s="244"/>
      <c r="BO51" s="244">
        <v>6</v>
      </c>
      <c r="BP51" s="244"/>
      <c r="BQ51" s="244">
        <v>5</v>
      </c>
      <c r="BR51" s="244"/>
      <c r="BS51" s="244">
        <f t="shared" si="23"/>
        <v>123</v>
      </c>
      <c r="BT51" s="245">
        <f t="shared" si="24"/>
        <v>5.590909090909091</v>
      </c>
      <c r="BU51" s="245">
        <f t="shared" si="25"/>
        <v>5.8</v>
      </c>
      <c r="BV51" s="359" t="s">
        <v>1297</v>
      </c>
      <c r="BW51" s="359" t="s">
        <v>1368</v>
      </c>
      <c r="BX51" s="244">
        <v>6</v>
      </c>
      <c r="BY51" s="359"/>
      <c r="BZ51" s="244">
        <v>7</v>
      </c>
      <c r="CA51" s="244"/>
      <c r="CB51" s="244">
        <v>7</v>
      </c>
      <c r="CC51" s="244"/>
      <c r="CD51" s="244">
        <v>6</v>
      </c>
      <c r="CE51" s="244"/>
      <c r="CF51" s="244">
        <v>7</v>
      </c>
      <c r="CG51" s="244"/>
      <c r="CH51" s="244">
        <f t="shared" si="26"/>
        <v>138</v>
      </c>
      <c r="CI51" s="401">
        <f t="shared" si="27"/>
        <v>6.571428571428571</v>
      </c>
      <c r="CJ51" s="244">
        <v>6</v>
      </c>
      <c r="CK51" s="244"/>
      <c r="CL51" s="244">
        <v>6</v>
      </c>
      <c r="CM51" s="244"/>
      <c r="CN51" s="244">
        <v>7</v>
      </c>
      <c r="CO51" s="244"/>
      <c r="CP51" s="244">
        <v>8</v>
      </c>
      <c r="CQ51" s="244"/>
      <c r="CR51" s="244">
        <v>6</v>
      </c>
      <c r="CS51" s="244"/>
      <c r="CT51" s="244">
        <v>6</v>
      </c>
      <c r="CU51" s="244"/>
      <c r="CV51" s="244">
        <v>8</v>
      </c>
      <c r="CW51" s="244"/>
      <c r="CX51" s="244"/>
      <c r="CY51" s="244"/>
      <c r="CZ51" s="244">
        <f t="shared" si="12"/>
        <v>166</v>
      </c>
      <c r="DA51" s="245">
        <f t="shared" si="13"/>
        <v>6.64</v>
      </c>
      <c r="DB51" s="245">
        <f t="shared" si="14"/>
        <v>6.608695652173913</v>
      </c>
      <c r="DC51" s="245">
        <f t="shared" si="15"/>
        <v>5.884353741496598</v>
      </c>
      <c r="DD51" s="244"/>
      <c r="DE51" s="244"/>
      <c r="DF51" s="244"/>
      <c r="DG51" s="244"/>
      <c r="DH51" s="244"/>
      <c r="DI51" s="244"/>
      <c r="DJ51" s="244"/>
      <c r="DK51" s="244"/>
      <c r="DL51" s="267"/>
    </row>
    <row r="52" spans="1:116" ht="15.75">
      <c r="A52" s="2">
        <v>47</v>
      </c>
      <c r="B52" s="19" t="s">
        <v>1029</v>
      </c>
      <c r="C52" s="39" t="s">
        <v>643</v>
      </c>
      <c r="D52" s="29">
        <v>33683</v>
      </c>
      <c r="E52" s="2" t="s">
        <v>529</v>
      </c>
      <c r="F52" s="69" t="s">
        <v>119</v>
      </c>
      <c r="G52" s="90" t="s">
        <v>91</v>
      </c>
      <c r="H52" s="90"/>
      <c r="I52" s="90"/>
      <c r="J52" s="90"/>
      <c r="K52" s="90"/>
      <c r="L52" s="136">
        <v>6</v>
      </c>
      <c r="M52" s="247"/>
      <c r="N52" s="247">
        <v>6</v>
      </c>
      <c r="O52" s="247"/>
      <c r="P52" s="247">
        <v>7</v>
      </c>
      <c r="Q52" s="247"/>
      <c r="R52" s="247">
        <v>6</v>
      </c>
      <c r="S52" s="247"/>
      <c r="T52" s="247">
        <v>7</v>
      </c>
      <c r="U52" s="247"/>
      <c r="V52" s="292">
        <f t="shared" si="16"/>
        <v>166</v>
      </c>
      <c r="W52" s="345">
        <f t="shared" si="17"/>
        <v>6.384615384615385</v>
      </c>
      <c r="X52" s="247">
        <v>7</v>
      </c>
      <c r="Y52" s="247"/>
      <c r="Z52" s="247">
        <v>5</v>
      </c>
      <c r="AA52" s="247"/>
      <c r="AB52" s="247">
        <v>5</v>
      </c>
      <c r="AC52" s="247"/>
      <c r="AD52" s="247">
        <v>5</v>
      </c>
      <c r="AE52" s="247"/>
      <c r="AF52" s="247">
        <v>6</v>
      </c>
      <c r="AG52" s="247"/>
      <c r="AH52" s="247">
        <v>5</v>
      </c>
      <c r="AI52" s="247"/>
      <c r="AJ52" s="247">
        <v>5</v>
      </c>
      <c r="AK52" s="247"/>
      <c r="AL52" s="247">
        <f t="shared" si="18"/>
        <v>134</v>
      </c>
      <c r="AM52" s="344">
        <f t="shared" si="19"/>
        <v>5.36</v>
      </c>
      <c r="AN52" s="171">
        <f t="shared" si="20"/>
        <v>5.882352941176471</v>
      </c>
      <c r="AO52" s="192" t="s">
        <v>1297</v>
      </c>
      <c r="AP52" s="192" t="s">
        <v>1298</v>
      </c>
      <c r="AQ52" s="259">
        <v>5</v>
      </c>
      <c r="AR52" s="259"/>
      <c r="AS52" s="244">
        <v>6</v>
      </c>
      <c r="AT52" s="244"/>
      <c r="AU52" s="244">
        <v>5</v>
      </c>
      <c r="AV52" s="244"/>
      <c r="AW52" s="244">
        <v>6</v>
      </c>
      <c r="AX52" s="244"/>
      <c r="AY52" s="244">
        <v>6</v>
      </c>
      <c r="AZ52" s="244">
        <v>4</v>
      </c>
      <c r="BA52" s="244">
        <v>6</v>
      </c>
      <c r="BB52" s="244"/>
      <c r="BC52" s="244">
        <v>5</v>
      </c>
      <c r="BD52" s="244"/>
      <c r="BE52" s="244">
        <v>8</v>
      </c>
      <c r="BF52" s="244"/>
      <c r="BG52" s="244">
        <f t="shared" si="21"/>
        <v>165</v>
      </c>
      <c r="BH52" s="245">
        <f t="shared" si="22"/>
        <v>5.892857142857143</v>
      </c>
      <c r="BI52" s="244">
        <v>5</v>
      </c>
      <c r="BJ52" s="244"/>
      <c r="BK52" s="244">
        <v>6</v>
      </c>
      <c r="BL52" s="244"/>
      <c r="BM52" s="244">
        <v>5</v>
      </c>
      <c r="BN52" s="244"/>
      <c r="BO52" s="244">
        <v>6</v>
      </c>
      <c r="BP52" s="244"/>
      <c r="BQ52" s="244">
        <v>5</v>
      </c>
      <c r="BR52" s="244"/>
      <c r="BS52" s="244">
        <f t="shared" si="23"/>
        <v>120</v>
      </c>
      <c r="BT52" s="245">
        <f t="shared" si="24"/>
        <v>5.454545454545454</v>
      </c>
      <c r="BU52" s="245">
        <f t="shared" si="25"/>
        <v>5.7</v>
      </c>
      <c r="BV52" s="359" t="s">
        <v>1297</v>
      </c>
      <c r="BW52" s="359" t="s">
        <v>1368</v>
      </c>
      <c r="BX52" s="244">
        <v>7</v>
      </c>
      <c r="BY52" s="359"/>
      <c r="BZ52" s="244">
        <v>9</v>
      </c>
      <c r="CA52" s="244"/>
      <c r="CB52" s="244">
        <v>5</v>
      </c>
      <c r="CC52" s="244"/>
      <c r="CD52" s="244">
        <v>6</v>
      </c>
      <c r="CE52" s="244"/>
      <c r="CF52" s="244">
        <v>7</v>
      </c>
      <c r="CG52" s="244"/>
      <c r="CH52" s="244">
        <f t="shared" si="26"/>
        <v>140</v>
      </c>
      <c r="CI52" s="401">
        <f t="shared" si="27"/>
        <v>6.666666666666667</v>
      </c>
      <c r="CJ52" s="244">
        <v>7</v>
      </c>
      <c r="CK52" s="244"/>
      <c r="CL52" s="244">
        <v>6</v>
      </c>
      <c r="CM52" s="244"/>
      <c r="CN52" s="244">
        <v>7</v>
      </c>
      <c r="CO52" s="244"/>
      <c r="CP52" s="244">
        <v>8</v>
      </c>
      <c r="CQ52" s="244"/>
      <c r="CR52" s="244">
        <v>8</v>
      </c>
      <c r="CS52" s="244"/>
      <c r="CT52" s="244">
        <v>7</v>
      </c>
      <c r="CU52" s="244"/>
      <c r="CV52" s="244">
        <v>9</v>
      </c>
      <c r="CW52" s="244"/>
      <c r="CX52" s="244"/>
      <c r="CY52" s="244"/>
      <c r="CZ52" s="244">
        <f t="shared" si="12"/>
        <v>182</v>
      </c>
      <c r="DA52" s="245">
        <f t="shared" si="13"/>
        <v>7.28</v>
      </c>
      <c r="DB52" s="245">
        <f t="shared" si="14"/>
        <v>7</v>
      </c>
      <c r="DC52" s="245">
        <f t="shared" si="15"/>
        <v>6.170068027210885</v>
      </c>
      <c r="DD52" s="244"/>
      <c r="DE52" s="244"/>
      <c r="DF52" s="244"/>
      <c r="DG52" s="244"/>
      <c r="DH52" s="244"/>
      <c r="DI52" s="244"/>
      <c r="DJ52" s="244"/>
      <c r="DK52" s="244"/>
      <c r="DL52" s="267"/>
    </row>
    <row r="53" spans="1:116" ht="15.75">
      <c r="A53" s="2">
        <v>48</v>
      </c>
      <c r="B53" s="154" t="s">
        <v>946</v>
      </c>
      <c r="C53" s="155" t="s">
        <v>643</v>
      </c>
      <c r="D53" s="156">
        <v>33842</v>
      </c>
      <c r="E53" s="153" t="s">
        <v>529</v>
      </c>
      <c r="F53" s="175" t="s">
        <v>119</v>
      </c>
      <c r="G53" s="176" t="s">
        <v>91</v>
      </c>
      <c r="H53" s="176"/>
      <c r="I53" s="176"/>
      <c r="J53" s="176"/>
      <c r="K53" s="176"/>
      <c r="L53" s="292">
        <v>7</v>
      </c>
      <c r="M53" s="292"/>
      <c r="N53" s="292">
        <v>5</v>
      </c>
      <c r="O53" s="292"/>
      <c r="P53" s="292">
        <v>9</v>
      </c>
      <c r="Q53" s="292"/>
      <c r="R53" s="292">
        <v>6</v>
      </c>
      <c r="S53" s="292"/>
      <c r="T53" s="292">
        <v>7</v>
      </c>
      <c r="U53" s="292"/>
      <c r="V53" s="292">
        <f t="shared" si="16"/>
        <v>175</v>
      </c>
      <c r="W53" s="345">
        <f t="shared" si="17"/>
        <v>6.730769230769231</v>
      </c>
      <c r="X53" s="292">
        <v>8</v>
      </c>
      <c r="Y53" s="292"/>
      <c r="Z53" s="292">
        <v>9</v>
      </c>
      <c r="AA53" s="292"/>
      <c r="AB53" s="292">
        <v>7</v>
      </c>
      <c r="AC53" s="292"/>
      <c r="AD53" s="292">
        <v>5</v>
      </c>
      <c r="AE53" s="292"/>
      <c r="AF53" s="292">
        <v>7</v>
      </c>
      <c r="AG53" s="292"/>
      <c r="AH53" s="292">
        <v>6</v>
      </c>
      <c r="AI53" s="292"/>
      <c r="AJ53" s="292">
        <v>5</v>
      </c>
      <c r="AK53" s="292"/>
      <c r="AL53" s="292">
        <f t="shared" si="18"/>
        <v>170</v>
      </c>
      <c r="AM53" s="345">
        <f t="shared" si="19"/>
        <v>6.8</v>
      </c>
      <c r="AN53" s="299">
        <f t="shared" si="20"/>
        <v>6.764705882352941</v>
      </c>
      <c r="AO53" s="235" t="s">
        <v>1299</v>
      </c>
      <c r="AP53" s="235" t="s">
        <v>1298</v>
      </c>
      <c r="AQ53" s="262">
        <v>7</v>
      </c>
      <c r="AR53" s="262"/>
      <c r="AS53" s="260">
        <v>6</v>
      </c>
      <c r="AT53" s="260"/>
      <c r="AU53" s="260">
        <v>7</v>
      </c>
      <c r="AV53" s="260"/>
      <c r="AW53" s="260">
        <v>6</v>
      </c>
      <c r="AX53" s="260">
        <v>3</v>
      </c>
      <c r="AY53" s="260">
        <v>6</v>
      </c>
      <c r="AZ53" s="260"/>
      <c r="BA53" s="260">
        <v>7</v>
      </c>
      <c r="BB53" s="260"/>
      <c r="BC53" s="260">
        <v>5</v>
      </c>
      <c r="BD53" s="260"/>
      <c r="BE53" s="260">
        <v>8</v>
      </c>
      <c r="BF53" s="260"/>
      <c r="BG53" s="260">
        <f t="shared" si="21"/>
        <v>184</v>
      </c>
      <c r="BH53" s="261">
        <f t="shared" si="22"/>
        <v>6.571428571428571</v>
      </c>
      <c r="BI53" s="260">
        <v>8</v>
      </c>
      <c r="BJ53" s="260"/>
      <c r="BK53" s="260">
        <v>5</v>
      </c>
      <c r="BL53" s="260"/>
      <c r="BM53" s="260">
        <v>5</v>
      </c>
      <c r="BN53" s="260"/>
      <c r="BO53" s="260">
        <v>7</v>
      </c>
      <c r="BP53" s="260"/>
      <c r="BQ53" s="260">
        <v>5</v>
      </c>
      <c r="BR53" s="260"/>
      <c r="BS53" s="244">
        <f t="shared" si="23"/>
        <v>131</v>
      </c>
      <c r="BT53" s="245">
        <f t="shared" si="24"/>
        <v>5.954545454545454</v>
      </c>
      <c r="BU53" s="245">
        <f t="shared" si="25"/>
        <v>6.3</v>
      </c>
      <c r="BV53" s="359" t="s">
        <v>1299</v>
      </c>
      <c r="BW53" s="359" t="s">
        <v>1368</v>
      </c>
      <c r="BX53" s="260">
        <v>8</v>
      </c>
      <c r="BY53" s="402"/>
      <c r="BZ53" s="260">
        <v>9</v>
      </c>
      <c r="CA53" s="260"/>
      <c r="CB53" s="260">
        <v>7</v>
      </c>
      <c r="CC53" s="260"/>
      <c r="CD53" s="260">
        <v>8</v>
      </c>
      <c r="CE53" s="260"/>
      <c r="CF53" s="260">
        <v>8</v>
      </c>
      <c r="CG53" s="260"/>
      <c r="CH53" s="244">
        <f t="shared" si="26"/>
        <v>166</v>
      </c>
      <c r="CI53" s="401">
        <f t="shared" si="27"/>
        <v>7.904761904761905</v>
      </c>
      <c r="CJ53" s="244">
        <v>8</v>
      </c>
      <c r="CK53" s="260"/>
      <c r="CL53" s="260">
        <v>6</v>
      </c>
      <c r="CM53" s="260"/>
      <c r="CN53" s="260">
        <v>8</v>
      </c>
      <c r="CO53" s="260"/>
      <c r="CP53" s="260">
        <v>8</v>
      </c>
      <c r="CQ53" s="260"/>
      <c r="CR53" s="260">
        <v>7</v>
      </c>
      <c r="CS53" s="260"/>
      <c r="CT53" s="260">
        <v>7</v>
      </c>
      <c r="CU53" s="260"/>
      <c r="CV53" s="244">
        <v>9</v>
      </c>
      <c r="CW53" s="260"/>
      <c r="CX53" s="260"/>
      <c r="CY53" s="260"/>
      <c r="CZ53" s="244">
        <f t="shared" si="12"/>
        <v>187</v>
      </c>
      <c r="DA53" s="245">
        <f t="shared" si="13"/>
        <v>7.48</v>
      </c>
      <c r="DB53" s="245">
        <f t="shared" si="14"/>
        <v>7.673913043478261</v>
      </c>
      <c r="DC53" s="245">
        <f t="shared" si="15"/>
        <v>6.891156462585034</v>
      </c>
      <c r="DD53" s="260"/>
      <c r="DE53" s="260"/>
      <c r="DF53" s="260"/>
      <c r="DG53" s="260"/>
      <c r="DH53" s="260"/>
      <c r="DI53" s="260"/>
      <c r="DJ53" s="260"/>
      <c r="DK53" s="260"/>
      <c r="DL53" s="267"/>
    </row>
    <row r="54" spans="1:116" ht="15.75">
      <c r="A54" s="2">
        <v>49</v>
      </c>
      <c r="B54" s="19" t="s">
        <v>1030</v>
      </c>
      <c r="C54" s="39" t="s">
        <v>643</v>
      </c>
      <c r="D54" s="29">
        <v>33884</v>
      </c>
      <c r="E54" s="2" t="s">
        <v>529</v>
      </c>
      <c r="F54" s="69" t="s">
        <v>75</v>
      </c>
      <c r="G54" s="90" t="s">
        <v>322</v>
      </c>
      <c r="H54" s="90"/>
      <c r="I54" s="90"/>
      <c r="J54" s="90"/>
      <c r="K54" s="90"/>
      <c r="L54" s="247">
        <v>8</v>
      </c>
      <c r="M54" s="247"/>
      <c r="N54" s="247">
        <v>5</v>
      </c>
      <c r="O54" s="247"/>
      <c r="P54" s="247">
        <v>6</v>
      </c>
      <c r="Q54" s="247"/>
      <c r="R54" s="247">
        <v>5</v>
      </c>
      <c r="S54" s="247"/>
      <c r="T54" s="247">
        <v>6</v>
      </c>
      <c r="U54" s="247"/>
      <c r="V54" s="247">
        <f t="shared" si="16"/>
        <v>152</v>
      </c>
      <c r="W54" s="344">
        <f t="shared" si="17"/>
        <v>5.846153846153846</v>
      </c>
      <c r="X54" s="247">
        <v>8</v>
      </c>
      <c r="Y54" s="247"/>
      <c r="Z54" s="247">
        <v>6</v>
      </c>
      <c r="AA54" s="247"/>
      <c r="AB54" s="247">
        <v>6</v>
      </c>
      <c r="AC54" s="247"/>
      <c r="AD54" s="247">
        <v>5</v>
      </c>
      <c r="AE54" s="247"/>
      <c r="AF54" s="247">
        <v>7</v>
      </c>
      <c r="AG54" s="247"/>
      <c r="AH54" s="247">
        <v>5</v>
      </c>
      <c r="AI54" s="247"/>
      <c r="AJ54" s="247">
        <v>6</v>
      </c>
      <c r="AK54" s="247"/>
      <c r="AL54" s="247">
        <f t="shared" si="18"/>
        <v>152</v>
      </c>
      <c r="AM54" s="344">
        <f t="shared" si="19"/>
        <v>6.08</v>
      </c>
      <c r="AN54" s="171">
        <f t="shared" si="20"/>
        <v>5.96078431372549</v>
      </c>
      <c r="AO54" s="192" t="s">
        <v>1297</v>
      </c>
      <c r="AP54" s="192" t="s">
        <v>1298</v>
      </c>
      <c r="AQ54" s="259">
        <v>7</v>
      </c>
      <c r="AR54" s="259"/>
      <c r="AS54" s="244">
        <v>7</v>
      </c>
      <c r="AT54" s="244"/>
      <c r="AU54" s="244">
        <v>5</v>
      </c>
      <c r="AV54" s="244">
        <v>4</v>
      </c>
      <c r="AW54" s="244">
        <v>6</v>
      </c>
      <c r="AX54" s="244"/>
      <c r="AY54" s="244">
        <v>6</v>
      </c>
      <c r="AZ54" s="244"/>
      <c r="BA54" s="244">
        <v>6</v>
      </c>
      <c r="BB54" s="244"/>
      <c r="BC54" s="244">
        <v>6</v>
      </c>
      <c r="BD54" s="244"/>
      <c r="BE54" s="244">
        <v>7</v>
      </c>
      <c r="BF54" s="244"/>
      <c r="BG54" s="244">
        <f t="shared" si="21"/>
        <v>177</v>
      </c>
      <c r="BH54" s="245">
        <f t="shared" si="22"/>
        <v>6.321428571428571</v>
      </c>
      <c r="BI54" s="244">
        <v>7</v>
      </c>
      <c r="BJ54" s="244"/>
      <c r="BK54" s="244">
        <v>5</v>
      </c>
      <c r="BL54" s="244"/>
      <c r="BM54" s="244">
        <v>5</v>
      </c>
      <c r="BN54" s="244"/>
      <c r="BO54" s="244">
        <v>5</v>
      </c>
      <c r="BP54" s="244"/>
      <c r="BQ54" s="244">
        <v>5</v>
      </c>
      <c r="BR54" s="244"/>
      <c r="BS54" s="244">
        <f t="shared" si="23"/>
        <v>116</v>
      </c>
      <c r="BT54" s="245">
        <f t="shared" si="24"/>
        <v>5.2727272727272725</v>
      </c>
      <c r="BU54" s="245">
        <f t="shared" si="25"/>
        <v>5.86</v>
      </c>
      <c r="BV54" s="359" t="s">
        <v>1297</v>
      </c>
      <c r="BW54" s="359" t="s">
        <v>1368</v>
      </c>
      <c r="BX54" s="244">
        <v>8</v>
      </c>
      <c r="BY54" s="359"/>
      <c r="BZ54" s="244">
        <v>8</v>
      </c>
      <c r="CA54" s="244"/>
      <c r="CB54" s="244">
        <v>5</v>
      </c>
      <c r="CC54" s="244"/>
      <c r="CD54" s="244">
        <v>6</v>
      </c>
      <c r="CE54" s="244"/>
      <c r="CF54" s="244">
        <v>7</v>
      </c>
      <c r="CG54" s="244">
        <v>3</v>
      </c>
      <c r="CH54" s="244">
        <f t="shared" si="26"/>
        <v>143</v>
      </c>
      <c r="CI54" s="401">
        <f t="shared" si="27"/>
        <v>6.809523809523809</v>
      </c>
      <c r="CJ54" s="244">
        <v>8</v>
      </c>
      <c r="CK54" s="244"/>
      <c r="CL54" s="244">
        <v>5</v>
      </c>
      <c r="CM54" s="244"/>
      <c r="CN54" s="244">
        <v>7</v>
      </c>
      <c r="CO54" s="244"/>
      <c r="CP54" s="244">
        <v>8</v>
      </c>
      <c r="CQ54" s="244"/>
      <c r="CR54" s="244">
        <v>6</v>
      </c>
      <c r="CS54" s="244"/>
      <c r="CT54" s="244">
        <v>7</v>
      </c>
      <c r="CU54" s="244">
        <v>4</v>
      </c>
      <c r="CV54" s="244">
        <v>8</v>
      </c>
      <c r="CW54" s="244"/>
      <c r="CX54" s="244"/>
      <c r="CY54" s="244"/>
      <c r="CZ54" s="244">
        <f t="shared" si="12"/>
        <v>176</v>
      </c>
      <c r="DA54" s="245">
        <f t="shared" si="13"/>
        <v>7.04</v>
      </c>
      <c r="DB54" s="245">
        <f t="shared" si="14"/>
        <v>6.934782608695652</v>
      </c>
      <c r="DC54" s="245">
        <f t="shared" si="15"/>
        <v>6.2312925170068025</v>
      </c>
      <c r="DD54" s="244"/>
      <c r="DE54" s="244"/>
      <c r="DF54" s="244"/>
      <c r="DG54" s="244"/>
      <c r="DH54" s="244"/>
      <c r="DI54" s="244"/>
      <c r="DJ54" s="244"/>
      <c r="DK54" s="244"/>
      <c r="DL54" s="267"/>
    </row>
    <row r="55" spans="1:116" ht="15.75">
      <c r="A55" s="2">
        <v>50</v>
      </c>
      <c r="B55" s="19" t="s">
        <v>1031</v>
      </c>
      <c r="C55" s="39" t="s">
        <v>52</v>
      </c>
      <c r="D55" s="29">
        <v>33892</v>
      </c>
      <c r="E55" s="2" t="s">
        <v>38</v>
      </c>
      <c r="F55" s="69" t="s">
        <v>1032</v>
      </c>
      <c r="G55" s="90" t="s">
        <v>77</v>
      </c>
      <c r="H55" s="90"/>
      <c r="I55" s="90"/>
      <c r="J55" s="90"/>
      <c r="K55" s="90"/>
      <c r="L55" s="247">
        <v>5</v>
      </c>
      <c r="M55" s="247"/>
      <c r="N55" s="247">
        <v>5</v>
      </c>
      <c r="O55" s="247"/>
      <c r="P55" s="247">
        <v>5</v>
      </c>
      <c r="Q55" s="247"/>
      <c r="R55" s="247">
        <v>5</v>
      </c>
      <c r="S55" s="247">
        <v>4</v>
      </c>
      <c r="T55" s="247">
        <v>5</v>
      </c>
      <c r="U55" s="247"/>
      <c r="V55" s="247">
        <f t="shared" si="16"/>
        <v>130</v>
      </c>
      <c r="W55" s="344">
        <f t="shared" si="17"/>
        <v>5</v>
      </c>
      <c r="X55" s="247">
        <v>5</v>
      </c>
      <c r="Y55" s="247"/>
      <c r="Z55" s="247">
        <v>5</v>
      </c>
      <c r="AA55" s="247"/>
      <c r="AB55" s="247">
        <v>5</v>
      </c>
      <c r="AC55" s="247"/>
      <c r="AD55" s="247">
        <v>5</v>
      </c>
      <c r="AE55" s="247">
        <v>4</v>
      </c>
      <c r="AF55" s="247">
        <v>6</v>
      </c>
      <c r="AG55" s="247"/>
      <c r="AH55" s="247">
        <v>6</v>
      </c>
      <c r="AI55" s="247"/>
      <c r="AJ55" s="247">
        <v>6</v>
      </c>
      <c r="AK55" s="247"/>
      <c r="AL55" s="247">
        <f t="shared" si="18"/>
        <v>135</v>
      </c>
      <c r="AM55" s="344">
        <f t="shared" si="19"/>
        <v>5.4</v>
      </c>
      <c r="AN55" s="171">
        <f t="shared" si="20"/>
        <v>5.196078431372549</v>
      </c>
      <c r="AO55" s="192" t="s">
        <v>1297</v>
      </c>
      <c r="AP55" s="192" t="s">
        <v>1298</v>
      </c>
      <c r="AQ55" s="259">
        <v>5</v>
      </c>
      <c r="AR55" s="259"/>
      <c r="AS55" s="244">
        <v>5</v>
      </c>
      <c r="AT55" s="244"/>
      <c r="AU55" s="244">
        <v>6</v>
      </c>
      <c r="AV55" s="244">
        <v>3</v>
      </c>
      <c r="AW55" s="244">
        <v>5</v>
      </c>
      <c r="AX55" s="244">
        <v>4</v>
      </c>
      <c r="AY55" s="244">
        <v>5</v>
      </c>
      <c r="AZ55" s="244">
        <v>4</v>
      </c>
      <c r="BA55" s="244">
        <v>5</v>
      </c>
      <c r="BB55" s="244"/>
      <c r="BC55" s="244">
        <v>6</v>
      </c>
      <c r="BD55" s="244"/>
      <c r="BE55" s="244">
        <v>6</v>
      </c>
      <c r="BF55" s="244"/>
      <c r="BG55" s="244">
        <f t="shared" si="21"/>
        <v>150</v>
      </c>
      <c r="BH55" s="245">
        <f t="shared" si="22"/>
        <v>5.357142857142857</v>
      </c>
      <c r="BI55" s="244">
        <v>6</v>
      </c>
      <c r="BJ55" s="244"/>
      <c r="BK55" s="244">
        <v>5</v>
      </c>
      <c r="BL55" s="244">
        <v>4</v>
      </c>
      <c r="BM55" s="244">
        <v>5</v>
      </c>
      <c r="BN55" s="244"/>
      <c r="BO55" s="244">
        <v>5</v>
      </c>
      <c r="BP55" s="244"/>
      <c r="BQ55" s="244">
        <v>5</v>
      </c>
      <c r="BR55" s="244"/>
      <c r="BS55" s="244">
        <f t="shared" si="23"/>
        <v>113</v>
      </c>
      <c r="BT55" s="245">
        <f t="shared" si="24"/>
        <v>5.136363636363637</v>
      </c>
      <c r="BU55" s="245">
        <f t="shared" si="25"/>
        <v>5.26</v>
      </c>
      <c r="BV55" s="359" t="s">
        <v>1297</v>
      </c>
      <c r="BW55" s="359" t="s">
        <v>1368</v>
      </c>
      <c r="BX55" s="244">
        <v>7</v>
      </c>
      <c r="BY55" s="359"/>
      <c r="BZ55" s="244">
        <v>7</v>
      </c>
      <c r="CA55" s="244"/>
      <c r="CB55" s="244">
        <v>5</v>
      </c>
      <c r="CC55" s="244"/>
      <c r="CD55" s="244">
        <v>6</v>
      </c>
      <c r="CE55" s="244"/>
      <c r="CF55" s="244">
        <v>3</v>
      </c>
      <c r="CG55" s="244">
        <v>3</v>
      </c>
      <c r="CH55" s="244">
        <f t="shared" si="26"/>
        <v>118</v>
      </c>
      <c r="CI55" s="401">
        <f t="shared" si="27"/>
        <v>5.619047619047619</v>
      </c>
      <c r="CJ55" s="244">
        <v>5</v>
      </c>
      <c r="CK55" s="244">
        <v>4</v>
      </c>
      <c r="CL55" s="244">
        <v>5</v>
      </c>
      <c r="CM55" s="244"/>
      <c r="CN55" s="244">
        <v>6</v>
      </c>
      <c r="CO55" s="244"/>
      <c r="CP55" s="244">
        <v>7</v>
      </c>
      <c r="CQ55" s="244"/>
      <c r="CR55" s="244">
        <v>7</v>
      </c>
      <c r="CS55" s="244"/>
      <c r="CT55" s="244">
        <v>5</v>
      </c>
      <c r="CU55" s="244"/>
      <c r="CV55" s="244">
        <v>7</v>
      </c>
      <c r="CW55" s="244"/>
      <c r="CX55" s="244"/>
      <c r="CY55" s="244"/>
      <c r="CZ55" s="244">
        <f t="shared" si="12"/>
        <v>147</v>
      </c>
      <c r="DA55" s="245">
        <f t="shared" si="13"/>
        <v>5.88</v>
      </c>
      <c r="DB55" s="245">
        <f t="shared" si="14"/>
        <v>5.760869565217392</v>
      </c>
      <c r="DC55" s="245">
        <f t="shared" si="15"/>
        <v>5.394557823129252</v>
      </c>
      <c r="DD55" s="244"/>
      <c r="DE55" s="244"/>
      <c r="DF55" s="244"/>
      <c r="DG55" s="244"/>
      <c r="DH55" s="244"/>
      <c r="DI55" s="244"/>
      <c r="DJ55" s="244"/>
      <c r="DK55" s="244"/>
      <c r="DL55" s="267"/>
    </row>
    <row r="56" spans="1:116" ht="15.75">
      <c r="A56" s="2">
        <v>51</v>
      </c>
      <c r="B56" s="19" t="s">
        <v>726</v>
      </c>
      <c r="C56" s="39" t="s">
        <v>1033</v>
      </c>
      <c r="D56" s="29">
        <v>33681</v>
      </c>
      <c r="E56" s="2" t="s">
        <v>529</v>
      </c>
      <c r="F56" s="69" t="s">
        <v>200</v>
      </c>
      <c r="G56" s="90" t="s">
        <v>148</v>
      </c>
      <c r="H56" s="90"/>
      <c r="I56" s="90"/>
      <c r="J56" s="90"/>
      <c r="K56" s="90"/>
      <c r="L56" s="247">
        <v>5</v>
      </c>
      <c r="M56" s="247"/>
      <c r="N56" s="247">
        <v>5</v>
      </c>
      <c r="O56" s="247"/>
      <c r="P56" s="247">
        <v>6</v>
      </c>
      <c r="Q56" s="247"/>
      <c r="R56" s="247">
        <v>7</v>
      </c>
      <c r="S56" s="247"/>
      <c r="T56" s="247">
        <v>5</v>
      </c>
      <c r="U56" s="247"/>
      <c r="V56" s="247">
        <f t="shared" si="16"/>
        <v>149</v>
      </c>
      <c r="W56" s="344">
        <f t="shared" si="17"/>
        <v>5.730769230769231</v>
      </c>
      <c r="X56" s="247">
        <v>5</v>
      </c>
      <c r="Y56" s="247"/>
      <c r="Z56" s="247">
        <v>8</v>
      </c>
      <c r="AA56" s="247"/>
      <c r="AB56" s="247">
        <v>6</v>
      </c>
      <c r="AC56" s="247"/>
      <c r="AD56" s="247">
        <v>6</v>
      </c>
      <c r="AE56" s="247"/>
      <c r="AF56" s="247">
        <v>7</v>
      </c>
      <c r="AG56" s="247"/>
      <c r="AH56" s="247">
        <v>5</v>
      </c>
      <c r="AI56" s="247"/>
      <c r="AJ56" s="247">
        <v>6</v>
      </c>
      <c r="AK56" s="247"/>
      <c r="AL56" s="247">
        <f t="shared" si="18"/>
        <v>154</v>
      </c>
      <c r="AM56" s="344">
        <f t="shared" si="19"/>
        <v>6.16</v>
      </c>
      <c r="AN56" s="171">
        <f t="shared" si="20"/>
        <v>5.9411764705882355</v>
      </c>
      <c r="AO56" s="192" t="s">
        <v>1297</v>
      </c>
      <c r="AP56" s="192" t="s">
        <v>1298</v>
      </c>
      <c r="AQ56" s="259">
        <v>5</v>
      </c>
      <c r="AR56" s="259"/>
      <c r="AS56" s="244">
        <v>6</v>
      </c>
      <c r="AT56" s="244"/>
      <c r="AU56" s="244">
        <v>7</v>
      </c>
      <c r="AV56" s="244" t="s">
        <v>1229</v>
      </c>
      <c r="AW56" s="244">
        <v>6</v>
      </c>
      <c r="AX56" s="244"/>
      <c r="AY56" s="244">
        <v>6</v>
      </c>
      <c r="AZ56" s="244"/>
      <c r="BA56" s="244">
        <v>6</v>
      </c>
      <c r="BB56" s="244"/>
      <c r="BC56" s="244">
        <v>6</v>
      </c>
      <c r="BD56" s="244"/>
      <c r="BE56" s="244">
        <v>7</v>
      </c>
      <c r="BF56" s="244"/>
      <c r="BG56" s="244">
        <f t="shared" si="21"/>
        <v>170</v>
      </c>
      <c r="BH56" s="245">
        <f t="shared" si="22"/>
        <v>6.071428571428571</v>
      </c>
      <c r="BI56" s="244">
        <v>8</v>
      </c>
      <c r="BJ56" s="244"/>
      <c r="BK56" s="244">
        <v>6</v>
      </c>
      <c r="BL56" s="244"/>
      <c r="BM56" s="244">
        <v>6</v>
      </c>
      <c r="BN56" s="244" t="s">
        <v>1289</v>
      </c>
      <c r="BO56" s="244">
        <v>8</v>
      </c>
      <c r="BP56" s="244"/>
      <c r="BQ56" s="244">
        <v>6</v>
      </c>
      <c r="BR56" s="244"/>
      <c r="BS56" s="244">
        <f t="shared" si="23"/>
        <v>150</v>
      </c>
      <c r="BT56" s="245">
        <f t="shared" si="24"/>
        <v>6.818181818181818</v>
      </c>
      <c r="BU56" s="245">
        <f t="shared" si="25"/>
        <v>6.4</v>
      </c>
      <c r="BV56" s="359" t="s">
        <v>1297</v>
      </c>
      <c r="BW56" s="359" t="s">
        <v>1368</v>
      </c>
      <c r="BX56" s="244">
        <v>7</v>
      </c>
      <c r="BY56" s="359"/>
      <c r="BZ56" s="244">
        <v>7</v>
      </c>
      <c r="CA56" s="244"/>
      <c r="CB56" s="244">
        <v>6</v>
      </c>
      <c r="CC56" s="244">
        <v>4</v>
      </c>
      <c r="CD56" s="244">
        <v>7</v>
      </c>
      <c r="CE56" s="244"/>
      <c r="CF56" s="244">
        <v>8</v>
      </c>
      <c r="CG56" s="244"/>
      <c r="CH56" s="244">
        <f t="shared" si="26"/>
        <v>146</v>
      </c>
      <c r="CI56" s="401">
        <f t="shared" si="27"/>
        <v>6.9523809523809526</v>
      </c>
      <c r="CJ56" s="244">
        <v>8</v>
      </c>
      <c r="CK56" s="244"/>
      <c r="CL56" s="244">
        <v>8</v>
      </c>
      <c r="CM56" s="244"/>
      <c r="CN56" s="244">
        <v>6</v>
      </c>
      <c r="CO56" s="244"/>
      <c r="CP56" s="244">
        <v>8</v>
      </c>
      <c r="CQ56" s="244"/>
      <c r="CR56" s="244">
        <v>7</v>
      </c>
      <c r="CS56" s="244"/>
      <c r="CT56" s="244">
        <v>7</v>
      </c>
      <c r="CU56" s="244"/>
      <c r="CV56" s="244">
        <v>8</v>
      </c>
      <c r="CW56" s="244"/>
      <c r="CX56" s="244"/>
      <c r="CY56" s="244"/>
      <c r="CZ56" s="244">
        <f t="shared" si="12"/>
        <v>184</v>
      </c>
      <c r="DA56" s="245">
        <f t="shared" si="13"/>
        <v>7.36</v>
      </c>
      <c r="DB56" s="245">
        <f t="shared" si="14"/>
        <v>7.173913043478261</v>
      </c>
      <c r="DC56" s="245">
        <f t="shared" si="15"/>
        <v>6.482993197278912</v>
      </c>
      <c r="DD56" s="244"/>
      <c r="DE56" s="244"/>
      <c r="DF56" s="244"/>
      <c r="DG56" s="244"/>
      <c r="DH56" s="244"/>
      <c r="DI56" s="244"/>
      <c r="DJ56" s="244"/>
      <c r="DK56" s="244"/>
      <c r="DL56" s="267"/>
    </row>
    <row r="57" spans="1:116" ht="15.75">
      <c r="A57" s="2">
        <v>52</v>
      </c>
      <c r="B57" s="19" t="s">
        <v>1034</v>
      </c>
      <c r="C57" s="39" t="s">
        <v>847</v>
      </c>
      <c r="D57" s="29">
        <v>33286</v>
      </c>
      <c r="E57" s="2" t="s">
        <v>529</v>
      </c>
      <c r="F57" s="69" t="s">
        <v>420</v>
      </c>
      <c r="G57" s="90" t="s">
        <v>322</v>
      </c>
      <c r="H57" s="90"/>
      <c r="I57" s="90"/>
      <c r="J57" s="90"/>
      <c r="K57" s="90"/>
      <c r="L57" s="247">
        <v>5</v>
      </c>
      <c r="M57" s="247"/>
      <c r="N57" s="247">
        <v>5</v>
      </c>
      <c r="O57" s="247"/>
      <c r="P57" s="247">
        <v>6</v>
      </c>
      <c r="Q57" s="247"/>
      <c r="R57" s="247">
        <v>5</v>
      </c>
      <c r="S57" s="247"/>
      <c r="T57" s="247">
        <v>5</v>
      </c>
      <c r="U57" s="247"/>
      <c r="V57" s="247">
        <f t="shared" si="16"/>
        <v>135</v>
      </c>
      <c r="W57" s="344">
        <f t="shared" si="17"/>
        <v>5.1923076923076925</v>
      </c>
      <c r="X57" s="247">
        <v>5</v>
      </c>
      <c r="Y57" s="247"/>
      <c r="Z57" s="247">
        <v>9</v>
      </c>
      <c r="AA57" s="247"/>
      <c r="AB57" s="247">
        <v>6</v>
      </c>
      <c r="AC57" s="247"/>
      <c r="AD57" s="247">
        <v>6</v>
      </c>
      <c r="AE57" s="247"/>
      <c r="AF57" s="247">
        <v>6</v>
      </c>
      <c r="AG57" s="247"/>
      <c r="AH57" s="247">
        <v>5</v>
      </c>
      <c r="AI57" s="247"/>
      <c r="AJ57" s="247">
        <v>6</v>
      </c>
      <c r="AK57" s="247"/>
      <c r="AL57" s="247">
        <f t="shared" si="18"/>
        <v>155</v>
      </c>
      <c r="AM57" s="344">
        <f t="shared" si="19"/>
        <v>6.2</v>
      </c>
      <c r="AN57" s="171">
        <f t="shared" si="20"/>
        <v>5.686274509803922</v>
      </c>
      <c r="AO57" s="192" t="s">
        <v>1297</v>
      </c>
      <c r="AP57" s="192" t="s">
        <v>1298</v>
      </c>
      <c r="AQ57" s="259">
        <v>7</v>
      </c>
      <c r="AR57" s="259"/>
      <c r="AS57" s="244">
        <v>6</v>
      </c>
      <c r="AT57" s="244"/>
      <c r="AU57" s="244">
        <v>5</v>
      </c>
      <c r="AV57" s="244"/>
      <c r="AW57" s="244">
        <v>7</v>
      </c>
      <c r="AX57" s="244"/>
      <c r="AY57" s="244">
        <v>7</v>
      </c>
      <c r="AZ57" s="244"/>
      <c r="BA57" s="244">
        <v>8</v>
      </c>
      <c r="BB57" s="244"/>
      <c r="BC57" s="244">
        <v>6</v>
      </c>
      <c r="BD57" s="244"/>
      <c r="BE57" s="244">
        <v>7</v>
      </c>
      <c r="BF57" s="244"/>
      <c r="BG57" s="244">
        <f t="shared" si="21"/>
        <v>187</v>
      </c>
      <c r="BH57" s="245">
        <f t="shared" si="22"/>
        <v>6.678571428571429</v>
      </c>
      <c r="BI57" s="244">
        <v>6</v>
      </c>
      <c r="BJ57" s="244"/>
      <c r="BK57" s="244">
        <v>6</v>
      </c>
      <c r="BL57" s="244"/>
      <c r="BM57" s="244">
        <v>6</v>
      </c>
      <c r="BN57" s="244"/>
      <c r="BO57" s="244">
        <v>8</v>
      </c>
      <c r="BP57" s="244"/>
      <c r="BQ57" s="244">
        <v>5</v>
      </c>
      <c r="BR57" s="244"/>
      <c r="BS57" s="244">
        <f t="shared" si="23"/>
        <v>139</v>
      </c>
      <c r="BT57" s="245">
        <f t="shared" si="24"/>
        <v>6.318181818181818</v>
      </c>
      <c r="BU57" s="245">
        <f t="shared" si="25"/>
        <v>6.52</v>
      </c>
      <c r="BV57" s="359" t="s">
        <v>1299</v>
      </c>
      <c r="BW57" s="359" t="s">
        <v>1368</v>
      </c>
      <c r="BX57" s="244">
        <v>7</v>
      </c>
      <c r="BY57" s="359"/>
      <c r="BZ57" s="244">
        <v>7</v>
      </c>
      <c r="CA57" s="244"/>
      <c r="CB57" s="244">
        <v>7</v>
      </c>
      <c r="CC57" s="244"/>
      <c r="CD57" s="244">
        <v>7</v>
      </c>
      <c r="CE57" s="244"/>
      <c r="CF57" s="244">
        <v>9</v>
      </c>
      <c r="CG57" s="244"/>
      <c r="CH57" s="244">
        <f t="shared" si="26"/>
        <v>155</v>
      </c>
      <c r="CI57" s="401">
        <f t="shared" si="27"/>
        <v>7.380952380952381</v>
      </c>
      <c r="CJ57" s="244">
        <v>6</v>
      </c>
      <c r="CK57" s="244"/>
      <c r="CL57" s="244">
        <v>9</v>
      </c>
      <c r="CM57" s="244"/>
      <c r="CN57" s="244">
        <v>7</v>
      </c>
      <c r="CO57" s="244"/>
      <c r="CP57" s="244">
        <v>7</v>
      </c>
      <c r="CQ57" s="244"/>
      <c r="CR57" s="244">
        <v>7</v>
      </c>
      <c r="CS57" s="244"/>
      <c r="CT57" s="244">
        <v>8</v>
      </c>
      <c r="CU57" s="244"/>
      <c r="CV57" s="244">
        <v>8</v>
      </c>
      <c r="CW57" s="244"/>
      <c r="CX57" s="244"/>
      <c r="CY57" s="244"/>
      <c r="CZ57" s="244">
        <f t="shared" si="12"/>
        <v>183</v>
      </c>
      <c r="DA57" s="245">
        <f t="shared" si="13"/>
        <v>7.32</v>
      </c>
      <c r="DB57" s="245">
        <f t="shared" si="14"/>
        <v>7.3478260869565215</v>
      </c>
      <c r="DC57" s="245">
        <f t="shared" si="15"/>
        <v>6.489795918367347</v>
      </c>
      <c r="DD57" s="244"/>
      <c r="DE57" s="244"/>
      <c r="DF57" s="244"/>
      <c r="DG57" s="244"/>
      <c r="DH57" s="244"/>
      <c r="DI57" s="244"/>
      <c r="DJ57" s="244"/>
      <c r="DK57" s="244"/>
      <c r="DL57" s="267"/>
    </row>
    <row r="58" spans="1:116" ht="15.75">
      <c r="A58" s="2">
        <v>53</v>
      </c>
      <c r="B58" s="21" t="s">
        <v>792</v>
      </c>
      <c r="C58" s="40" t="s">
        <v>303</v>
      </c>
      <c r="D58" s="244" t="s">
        <v>1249</v>
      </c>
      <c r="E58" s="38"/>
      <c r="F58" s="263"/>
      <c r="G58" s="264"/>
      <c r="H58" s="264"/>
      <c r="I58" s="264"/>
      <c r="J58" s="264"/>
      <c r="K58" s="264"/>
      <c r="L58" s="247">
        <v>7</v>
      </c>
      <c r="M58" s="247"/>
      <c r="N58" s="247">
        <v>7</v>
      </c>
      <c r="O58" s="247" t="s">
        <v>1320</v>
      </c>
      <c r="P58" s="247">
        <v>5</v>
      </c>
      <c r="Q58" s="247"/>
      <c r="R58" s="247">
        <v>6</v>
      </c>
      <c r="S58" s="247"/>
      <c r="T58" s="247">
        <v>5</v>
      </c>
      <c r="U58" s="247"/>
      <c r="V58" s="247">
        <f t="shared" si="16"/>
        <v>155</v>
      </c>
      <c r="W58" s="344">
        <f t="shared" si="17"/>
        <v>5.961538461538462</v>
      </c>
      <c r="X58" s="247">
        <v>6</v>
      </c>
      <c r="Y58" s="247"/>
      <c r="Z58" s="247">
        <v>5</v>
      </c>
      <c r="AA58" s="247">
        <v>4</v>
      </c>
      <c r="AB58" s="247">
        <v>6</v>
      </c>
      <c r="AC58" s="247"/>
      <c r="AD58" s="247">
        <v>5</v>
      </c>
      <c r="AE58" s="247"/>
      <c r="AF58" s="247">
        <v>6</v>
      </c>
      <c r="AG58" s="247"/>
      <c r="AH58" s="247">
        <v>6</v>
      </c>
      <c r="AI58" s="247"/>
      <c r="AJ58" s="247">
        <v>5</v>
      </c>
      <c r="AK58" s="247"/>
      <c r="AL58" s="247">
        <f t="shared" si="18"/>
        <v>140</v>
      </c>
      <c r="AM58" s="344">
        <f t="shared" si="19"/>
        <v>5.6</v>
      </c>
      <c r="AN58" s="171">
        <f t="shared" si="20"/>
        <v>5.784313725490196</v>
      </c>
      <c r="AO58" s="192" t="s">
        <v>1302</v>
      </c>
      <c r="AP58" s="192" t="s">
        <v>1303</v>
      </c>
      <c r="AQ58" s="259">
        <v>7</v>
      </c>
      <c r="AR58" s="259"/>
      <c r="AS58" s="244">
        <v>5</v>
      </c>
      <c r="AT58" s="244"/>
      <c r="AU58" s="244">
        <v>6</v>
      </c>
      <c r="AV58" s="244">
        <v>4</v>
      </c>
      <c r="AW58" s="244">
        <v>6</v>
      </c>
      <c r="AX58" s="244"/>
      <c r="AY58" s="244">
        <v>7</v>
      </c>
      <c r="AZ58" s="244"/>
      <c r="BA58" s="244">
        <v>6</v>
      </c>
      <c r="BB58" s="244"/>
      <c r="BC58" s="244">
        <v>6</v>
      </c>
      <c r="BD58" s="244"/>
      <c r="BE58" s="244">
        <v>8</v>
      </c>
      <c r="BF58" s="244"/>
      <c r="BG58" s="244">
        <f t="shared" si="21"/>
        <v>181</v>
      </c>
      <c r="BH58" s="245">
        <f t="shared" si="22"/>
        <v>6.464285714285714</v>
      </c>
      <c r="BI58" s="244">
        <v>8</v>
      </c>
      <c r="BJ58" s="244"/>
      <c r="BK58" s="244">
        <v>5</v>
      </c>
      <c r="BL58" s="244"/>
      <c r="BM58" s="244">
        <v>6</v>
      </c>
      <c r="BN58" s="244">
        <v>4</v>
      </c>
      <c r="BO58" s="244">
        <v>8</v>
      </c>
      <c r="BP58" s="244">
        <v>4</v>
      </c>
      <c r="BQ58" s="244">
        <v>5</v>
      </c>
      <c r="BR58" s="244"/>
      <c r="BS58" s="244">
        <f t="shared" si="23"/>
        <v>141</v>
      </c>
      <c r="BT58" s="245">
        <f t="shared" si="24"/>
        <v>6.409090909090909</v>
      </c>
      <c r="BU58" s="245">
        <f t="shared" si="25"/>
        <v>6.44</v>
      </c>
      <c r="BV58" s="359" t="s">
        <v>1299</v>
      </c>
      <c r="BW58" s="359" t="s">
        <v>1368</v>
      </c>
      <c r="BX58" s="244">
        <v>6</v>
      </c>
      <c r="BY58" s="359"/>
      <c r="BZ58" s="244">
        <v>7</v>
      </c>
      <c r="CA58" s="244"/>
      <c r="CB58" s="244">
        <v>5</v>
      </c>
      <c r="CC58" s="244"/>
      <c r="CD58" s="244">
        <v>6</v>
      </c>
      <c r="CE58" s="244"/>
      <c r="CF58" s="244">
        <v>5</v>
      </c>
      <c r="CG58" s="244"/>
      <c r="CH58" s="244">
        <f t="shared" si="26"/>
        <v>120</v>
      </c>
      <c r="CI58" s="401">
        <f t="shared" si="27"/>
        <v>5.714285714285714</v>
      </c>
      <c r="CJ58" s="244">
        <v>6</v>
      </c>
      <c r="CK58" s="244"/>
      <c r="CL58" s="244">
        <v>5</v>
      </c>
      <c r="CM58" s="244"/>
      <c r="CN58" s="244">
        <v>7</v>
      </c>
      <c r="CO58" s="244"/>
      <c r="CP58" s="244">
        <v>6</v>
      </c>
      <c r="CQ58" s="244"/>
      <c r="CR58" s="244">
        <v>6</v>
      </c>
      <c r="CS58" s="244"/>
      <c r="CT58" s="244">
        <v>8</v>
      </c>
      <c r="CU58" s="244"/>
      <c r="CV58" s="244">
        <v>8</v>
      </c>
      <c r="CW58" s="244"/>
      <c r="CX58" s="244"/>
      <c r="CY58" s="244"/>
      <c r="CZ58" s="244">
        <f t="shared" si="12"/>
        <v>163</v>
      </c>
      <c r="DA58" s="245">
        <f t="shared" si="13"/>
        <v>6.52</v>
      </c>
      <c r="DB58" s="245">
        <f t="shared" si="14"/>
        <v>6.1521739130434785</v>
      </c>
      <c r="DC58" s="245">
        <f t="shared" si="15"/>
        <v>6.122448979591836</v>
      </c>
      <c r="DD58" s="244"/>
      <c r="DE58" s="244"/>
      <c r="DF58" s="244"/>
      <c r="DG58" s="244"/>
      <c r="DH58" s="244"/>
      <c r="DI58" s="244"/>
      <c r="DJ58" s="244"/>
      <c r="DK58" s="244"/>
      <c r="DL58" s="267"/>
    </row>
    <row r="59" spans="1:116" ht="15.75">
      <c r="A59" s="25">
        <v>54</v>
      </c>
      <c r="B59" s="417" t="s">
        <v>1354</v>
      </c>
      <c r="C59" s="418" t="s">
        <v>739</v>
      </c>
      <c r="D59" s="250" t="s">
        <v>1355</v>
      </c>
      <c r="E59" s="44"/>
      <c r="F59" s="419"/>
      <c r="G59" s="420"/>
      <c r="H59" s="420">
        <v>8</v>
      </c>
      <c r="I59" s="420"/>
      <c r="J59" s="420">
        <v>7</v>
      </c>
      <c r="K59" s="420"/>
      <c r="L59" s="311">
        <v>8</v>
      </c>
      <c r="M59" s="311"/>
      <c r="N59" s="311">
        <v>5</v>
      </c>
      <c r="O59" s="311"/>
      <c r="P59" s="311">
        <v>5</v>
      </c>
      <c r="Q59" s="311"/>
      <c r="R59" s="311">
        <v>8</v>
      </c>
      <c r="S59" s="311"/>
      <c r="T59" s="311">
        <v>6</v>
      </c>
      <c r="U59" s="311"/>
      <c r="V59" s="311">
        <f t="shared" si="16"/>
        <v>168</v>
      </c>
      <c r="W59" s="346">
        <f t="shared" si="17"/>
        <v>6.461538461538462</v>
      </c>
      <c r="X59" s="311">
        <v>5</v>
      </c>
      <c r="Y59" s="311"/>
      <c r="Z59" s="311">
        <v>4</v>
      </c>
      <c r="AA59" s="311">
        <v>4</v>
      </c>
      <c r="AB59" s="311">
        <v>5</v>
      </c>
      <c r="AC59" s="311"/>
      <c r="AD59" s="311">
        <v>7</v>
      </c>
      <c r="AE59" s="311"/>
      <c r="AF59" s="311">
        <v>7</v>
      </c>
      <c r="AG59" s="311"/>
      <c r="AH59" s="311">
        <v>6</v>
      </c>
      <c r="AI59" s="311">
        <v>3</v>
      </c>
      <c r="AJ59" s="311">
        <v>7</v>
      </c>
      <c r="AK59" s="311"/>
      <c r="AL59" s="311">
        <f t="shared" si="18"/>
        <v>143</v>
      </c>
      <c r="AM59" s="346">
        <f t="shared" si="19"/>
        <v>5.72</v>
      </c>
      <c r="AN59" s="172">
        <f t="shared" si="20"/>
        <v>6.098039215686274</v>
      </c>
      <c r="AO59" s="370" t="s">
        <v>1299</v>
      </c>
      <c r="AP59" s="370" t="s">
        <v>1298</v>
      </c>
      <c r="AQ59" s="265">
        <v>7</v>
      </c>
      <c r="AR59" s="265"/>
      <c r="AS59" s="250">
        <v>5</v>
      </c>
      <c r="AT59" s="250"/>
      <c r="AU59" s="250">
        <v>5</v>
      </c>
      <c r="AV59" s="250">
        <v>4</v>
      </c>
      <c r="AW59" s="250">
        <v>5</v>
      </c>
      <c r="AX59" s="250"/>
      <c r="AY59" s="250">
        <v>5</v>
      </c>
      <c r="AZ59" s="250"/>
      <c r="BA59" s="250">
        <v>5</v>
      </c>
      <c r="BB59" s="250"/>
      <c r="BC59" s="250">
        <v>6</v>
      </c>
      <c r="BD59" s="250"/>
      <c r="BE59" s="250">
        <v>5</v>
      </c>
      <c r="BF59" s="250"/>
      <c r="BG59" s="250">
        <f t="shared" si="21"/>
        <v>153</v>
      </c>
      <c r="BH59" s="251">
        <f t="shared" si="22"/>
        <v>5.464285714285714</v>
      </c>
      <c r="BI59" s="250">
        <v>5</v>
      </c>
      <c r="BJ59" s="250"/>
      <c r="BK59" s="250">
        <v>5</v>
      </c>
      <c r="BL59" s="250">
        <v>4</v>
      </c>
      <c r="BM59" s="250">
        <v>5</v>
      </c>
      <c r="BN59" s="250">
        <v>3</v>
      </c>
      <c r="BO59" s="250">
        <v>5</v>
      </c>
      <c r="BP59" s="250"/>
      <c r="BQ59" s="250">
        <v>8</v>
      </c>
      <c r="BR59" s="250"/>
      <c r="BS59" s="250">
        <f t="shared" si="23"/>
        <v>125</v>
      </c>
      <c r="BT59" s="250">
        <f t="shared" si="24"/>
        <v>5.681818181818182</v>
      </c>
      <c r="BU59" s="251">
        <f t="shared" si="25"/>
        <v>5.56</v>
      </c>
      <c r="BV59" s="359" t="s">
        <v>1297</v>
      </c>
      <c r="BW59" s="360" t="s">
        <v>1368</v>
      </c>
      <c r="BX59" s="250">
        <v>6</v>
      </c>
      <c r="BY59" s="360"/>
      <c r="BZ59" s="250">
        <v>5</v>
      </c>
      <c r="CA59" s="250"/>
      <c r="CB59" s="250">
        <v>5</v>
      </c>
      <c r="CC59" s="250"/>
      <c r="CD59" s="250">
        <v>6</v>
      </c>
      <c r="CE59" s="250"/>
      <c r="CF59" s="250">
        <v>6</v>
      </c>
      <c r="CG59" s="250"/>
      <c r="CH59" s="244">
        <f t="shared" si="26"/>
        <v>118</v>
      </c>
      <c r="CI59" s="401">
        <f t="shared" si="27"/>
        <v>5.619047619047619</v>
      </c>
      <c r="CJ59" s="244">
        <v>5</v>
      </c>
      <c r="CK59" s="250"/>
      <c r="CL59" s="250">
        <v>5</v>
      </c>
      <c r="CM59" s="250"/>
      <c r="CN59" s="250">
        <v>5</v>
      </c>
      <c r="CO59" s="250"/>
      <c r="CP59" s="250">
        <v>5</v>
      </c>
      <c r="CQ59" s="250">
        <v>4</v>
      </c>
      <c r="CR59" s="250">
        <v>6</v>
      </c>
      <c r="CS59" s="250">
        <v>4</v>
      </c>
      <c r="CT59" s="250">
        <v>6</v>
      </c>
      <c r="CU59" s="250"/>
      <c r="CV59" s="244">
        <v>8</v>
      </c>
      <c r="CW59" s="250"/>
      <c r="CX59" s="250"/>
      <c r="CY59" s="250"/>
      <c r="CZ59" s="250">
        <f t="shared" si="12"/>
        <v>136</v>
      </c>
      <c r="DA59" s="251">
        <f t="shared" si="13"/>
        <v>5.44</v>
      </c>
      <c r="DB59" s="245">
        <f t="shared" si="14"/>
        <v>5.521739130434782</v>
      </c>
      <c r="DC59" s="245">
        <f t="shared" si="15"/>
        <v>5.73469387755102</v>
      </c>
      <c r="DD59" s="250"/>
      <c r="DE59" s="250"/>
      <c r="DF59" s="250"/>
      <c r="DG59" s="250"/>
      <c r="DH59" s="250"/>
      <c r="DI59" s="250"/>
      <c r="DJ59" s="250"/>
      <c r="DK59" s="250"/>
      <c r="DL59" s="267"/>
    </row>
    <row r="61" spans="1:60" ht="15.75">
      <c r="A61" s="32"/>
      <c r="B61" s="304"/>
      <c r="C61" s="304"/>
      <c r="D61" s="267"/>
      <c r="E61" s="305"/>
      <c r="F61" s="306"/>
      <c r="G61" s="307"/>
      <c r="H61" s="307"/>
      <c r="I61" s="307"/>
      <c r="J61" s="307"/>
      <c r="K61" s="307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47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47"/>
      <c r="AN61" s="348"/>
      <c r="AO61" s="309"/>
      <c r="AP61" s="309"/>
      <c r="AQ61" s="310"/>
      <c r="AR61" s="310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93"/>
    </row>
    <row r="62" ht="15">
      <c r="A62" s="54" t="s">
        <v>1251</v>
      </c>
    </row>
    <row r="63" spans="1:60" ht="15">
      <c r="A63" s="38"/>
      <c r="B63" s="286"/>
      <c r="C63" s="287"/>
      <c r="D63" s="244"/>
      <c r="E63" s="38"/>
      <c r="F63" s="263"/>
      <c r="G63" s="264"/>
      <c r="H63" s="264"/>
      <c r="I63" s="264"/>
      <c r="J63" s="264"/>
      <c r="K63" s="26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6"/>
      <c r="AR63" s="246"/>
      <c r="AS63" s="244"/>
      <c r="AT63" s="244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</row>
    <row r="64" spans="1:116" ht="15.75">
      <c r="A64" s="2">
        <v>7</v>
      </c>
      <c r="B64" s="19" t="s">
        <v>792</v>
      </c>
      <c r="C64" s="39" t="s">
        <v>793</v>
      </c>
      <c r="D64" s="29">
        <v>33674</v>
      </c>
      <c r="E64" s="2" t="s">
        <v>529</v>
      </c>
      <c r="F64" s="69" t="s">
        <v>420</v>
      </c>
      <c r="G64" s="90" t="s">
        <v>67</v>
      </c>
      <c r="H64" s="90"/>
      <c r="I64" s="90"/>
      <c r="J64" s="90"/>
      <c r="K64" s="90"/>
      <c r="L64" s="244">
        <v>5</v>
      </c>
      <c r="M64" s="244"/>
      <c r="N64" s="244">
        <v>5</v>
      </c>
      <c r="O64" s="244"/>
      <c r="P64" s="244">
        <v>7</v>
      </c>
      <c r="Q64" s="244"/>
      <c r="R64" s="244">
        <v>6</v>
      </c>
      <c r="S64" s="244"/>
      <c r="T64" s="244">
        <v>3</v>
      </c>
      <c r="U64" s="244"/>
      <c r="V64" s="244">
        <f aca="true" t="shared" si="28" ref="V64:V69">T64*T$5+R64*R$5+P64*P$5+N64*N$5+L64*L$5</f>
        <v>137</v>
      </c>
      <c r="W64" s="245">
        <f aca="true" t="shared" si="29" ref="W64:W69">V64/V$5</f>
        <v>5.269230769230769</v>
      </c>
      <c r="X64" s="244">
        <v>5</v>
      </c>
      <c r="Y64" s="244"/>
      <c r="Z64" s="244">
        <v>5</v>
      </c>
      <c r="AA64" s="244">
        <v>3</v>
      </c>
      <c r="AB64" s="248">
        <v>3</v>
      </c>
      <c r="AC64" s="244">
        <v>3</v>
      </c>
      <c r="AD64" s="244">
        <v>6</v>
      </c>
      <c r="AE64" s="244"/>
      <c r="AF64" s="244">
        <v>6</v>
      </c>
      <c r="AG64" s="244"/>
      <c r="AH64" s="244">
        <v>5</v>
      </c>
      <c r="AI64" s="244"/>
      <c r="AJ64" s="244">
        <v>6</v>
      </c>
      <c r="AK64" s="244"/>
      <c r="AL64" s="244">
        <f>AJ64*AJ$5+AH64*AH$5+AF64*AF$5+AD64*AD$5+AB64*AB$5+Z64*Z$5+X64*X$5</f>
        <v>124</v>
      </c>
      <c r="AM64" s="245">
        <f>AL64/AL$5</f>
        <v>4.96</v>
      </c>
      <c r="AN64" s="122">
        <f>(AL64+V64)/AN$5</f>
        <v>5.117647058823529</v>
      </c>
      <c r="AO64" s="192" t="s">
        <v>1297</v>
      </c>
      <c r="AP64" s="192" t="s">
        <v>1298</v>
      </c>
      <c r="AQ64" s="259"/>
      <c r="AR64" s="259"/>
      <c r="AS64" s="244">
        <v>2</v>
      </c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38"/>
      <c r="BW64" s="38"/>
      <c r="BX64" s="38"/>
      <c r="BY64" s="38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4"/>
      <c r="DE64" s="244"/>
      <c r="DF64" s="244"/>
      <c r="DG64" s="244"/>
      <c r="DH64" s="244"/>
      <c r="DI64" s="244"/>
      <c r="DJ64" s="244"/>
      <c r="DK64" s="244"/>
      <c r="DL64" s="267"/>
    </row>
    <row r="65" spans="1:116" ht="15.75">
      <c r="A65" s="2">
        <v>8</v>
      </c>
      <c r="B65" s="19" t="s">
        <v>799</v>
      </c>
      <c r="C65" s="39" t="s">
        <v>793</v>
      </c>
      <c r="D65" s="29">
        <v>33871</v>
      </c>
      <c r="E65" s="2" t="s">
        <v>529</v>
      </c>
      <c r="F65" s="69" t="s">
        <v>1002</v>
      </c>
      <c r="G65" s="90" t="s">
        <v>291</v>
      </c>
      <c r="H65" s="90"/>
      <c r="I65" s="90"/>
      <c r="J65" s="90"/>
      <c r="K65" s="90"/>
      <c r="L65" s="244">
        <v>5</v>
      </c>
      <c r="M65" s="244"/>
      <c r="N65" s="244">
        <v>5</v>
      </c>
      <c r="O65" s="244"/>
      <c r="P65" s="244">
        <v>6</v>
      </c>
      <c r="Q65" s="244"/>
      <c r="R65" s="244">
        <v>6</v>
      </c>
      <c r="S65" s="244">
        <v>4</v>
      </c>
      <c r="T65" s="244">
        <v>6</v>
      </c>
      <c r="U65" s="244"/>
      <c r="V65" s="244">
        <f t="shared" si="28"/>
        <v>147</v>
      </c>
      <c r="W65" s="245">
        <f t="shared" si="29"/>
        <v>5.653846153846154</v>
      </c>
      <c r="X65" s="244">
        <v>6</v>
      </c>
      <c r="Y65" s="244">
        <v>4</v>
      </c>
      <c r="Z65" s="244">
        <v>5</v>
      </c>
      <c r="AA65" s="244"/>
      <c r="AB65" s="244">
        <v>5</v>
      </c>
      <c r="AC65" s="244"/>
      <c r="AD65" s="244">
        <v>6</v>
      </c>
      <c r="AE65" s="244"/>
      <c r="AF65" s="244">
        <v>8</v>
      </c>
      <c r="AG65" s="244"/>
      <c r="AH65" s="244">
        <v>5</v>
      </c>
      <c r="AI65" s="244"/>
      <c r="AJ65" s="244">
        <v>7</v>
      </c>
      <c r="AK65" s="244"/>
      <c r="AL65" s="244">
        <f>AJ65*AJ$5+AH65*AH$5+AF65*AF$5+AD65*AD$5+AB65*AB$5+Z65*Z$5+X65*X$5</f>
        <v>146</v>
      </c>
      <c r="AM65" s="245">
        <f>AL65/AL$5</f>
        <v>5.84</v>
      </c>
      <c r="AN65" s="122">
        <f>(AL65+V65)/AN$5</f>
        <v>5.745098039215686</v>
      </c>
      <c r="AO65" s="192" t="s">
        <v>1297</v>
      </c>
      <c r="AP65" s="192" t="s">
        <v>1298</v>
      </c>
      <c r="AQ65" s="259"/>
      <c r="AR65" s="259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38"/>
      <c r="BW65" s="38"/>
      <c r="BX65" s="38"/>
      <c r="BY65" s="38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/>
      <c r="CN65" s="244"/>
      <c r="CO65" s="244"/>
      <c r="CP65" s="244"/>
      <c r="CQ65" s="244"/>
      <c r="CR65" s="244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/>
      <c r="DC65" s="244"/>
      <c r="DD65" s="244"/>
      <c r="DE65" s="244"/>
      <c r="DF65" s="244"/>
      <c r="DG65" s="244"/>
      <c r="DH65" s="244"/>
      <c r="DI65" s="244"/>
      <c r="DJ65" s="244"/>
      <c r="DK65" s="244"/>
      <c r="DL65" s="267"/>
    </row>
    <row r="66" spans="1:116" ht="15.75">
      <c r="A66" s="2">
        <v>31</v>
      </c>
      <c r="B66" s="19" t="s">
        <v>1015</v>
      </c>
      <c r="C66" s="39" t="s">
        <v>38</v>
      </c>
      <c r="D66" s="29">
        <v>32640</v>
      </c>
      <c r="E66" s="2" t="s">
        <v>38</v>
      </c>
      <c r="F66" s="69" t="s">
        <v>420</v>
      </c>
      <c r="G66" s="90" t="s">
        <v>322</v>
      </c>
      <c r="H66" s="90"/>
      <c r="I66" s="90"/>
      <c r="J66" s="90"/>
      <c r="K66" s="90"/>
      <c r="L66" s="266">
        <v>3</v>
      </c>
      <c r="M66" s="244"/>
      <c r="N66" s="244">
        <v>7</v>
      </c>
      <c r="O66" s="244">
        <v>4</v>
      </c>
      <c r="P66" s="244">
        <v>5</v>
      </c>
      <c r="Q66" s="244">
        <v>4</v>
      </c>
      <c r="R66" s="244">
        <v>5</v>
      </c>
      <c r="S66" s="244">
        <v>2</v>
      </c>
      <c r="T66" s="266">
        <v>4</v>
      </c>
      <c r="U66" s="244">
        <v>4</v>
      </c>
      <c r="V66" s="244">
        <f t="shared" si="28"/>
        <v>127</v>
      </c>
      <c r="W66" s="245">
        <f t="shared" si="29"/>
        <v>4.884615384615385</v>
      </c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6"/>
      <c r="AR66" s="246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38"/>
      <c r="BW66" s="38"/>
      <c r="BX66" s="38"/>
      <c r="BY66" s="38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244"/>
      <c r="DF66" s="244"/>
      <c r="DG66" s="244"/>
      <c r="DH66" s="244"/>
      <c r="DI66" s="244"/>
      <c r="DJ66" s="244"/>
      <c r="DK66" s="244"/>
      <c r="DL66" s="267"/>
    </row>
    <row r="67" spans="1:116" ht="15.75">
      <c r="A67" s="2">
        <v>31</v>
      </c>
      <c r="B67" s="19" t="s">
        <v>881</v>
      </c>
      <c r="C67" s="39" t="s">
        <v>551</v>
      </c>
      <c r="D67" s="29">
        <v>33843</v>
      </c>
      <c r="E67" s="2" t="s">
        <v>529</v>
      </c>
      <c r="F67" s="69" t="s">
        <v>335</v>
      </c>
      <c r="G67" s="90" t="s">
        <v>322</v>
      </c>
      <c r="H67" s="90"/>
      <c r="I67" s="90"/>
      <c r="J67" s="90"/>
      <c r="K67" s="90"/>
      <c r="L67" s="244">
        <v>5</v>
      </c>
      <c r="M67" s="244"/>
      <c r="N67" s="248">
        <v>4</v>
      </c>
      <c r="O67" s="244">
        <v>3</v>
      </c>
      <c r="P67" s="244">
        <v>5</v>
      </c>
      <c r="Q67" s="244"/>
      <c r="R67" s="248">
        <v>4</v>
      </c>
      <c r="S67" s="244">
        <v>4</v>
      </c>
      <c r="T67" s="248">
        <v>4</v>
      </c>
      <c r="U67" s="244">
        <v>3</v>
      </c>
      <c r="V67" s="244">
        <f t="shared" si="28"/>
        <v>113</v>
      </c>
      <c r="W67" s="245">
        <f t="shared" si="29"/>
        <v>4.346153846153846</v>
      </c>
      <c r="X67" s="244">
        <v>5</v>
      </c>
      <c r="Y67" s="244"/>
      <c r="Z67" s="244">
        <v>5</v>
      </c>
      <c r="AA67" s="244"/>
      <c r="AB67" s="244">
        <v>5</v>
      </c>
      <c r="AC67" s="244"/>
      <c r="AD67" s="244">
        <v>5</v>
      </c>
      <c r="AE67" s="244"/>
      <c r="AF67" s="244">
        <v>6</v>
      </c>
      <c r="AG67" s="244"/>
      <c r="AH67" s="244">
        <v>5</v>
      </c>
      <c r="AI67" s="244"/>
      <c r="AJ67" s="244">
        <v>6</v>
      </c>
      <c r="AK67" s="244"/>
      <c r="AL67" s="244">
        <f>AJ67*AJ$5+AH67*AH$5+AF67*AF$5+AD67*AD$5+AB67*AB$5+Z67*Z$5+X67*X$5</f>
        <v>131</v>
      </c>
      <c r="AM67" s="245">
        <f>AL67/AL$5</f>
        <v>5.24</v>
      </c>
      <c r="AN67" s="169">
        <f>(AL67+V67)/AN$5</f>
        <v>4.784313725490196</v>
      </c>
      <c r="AO67" s="192" t="s">
        <v>1302</v>
      </c>
      <c r="AP67" s="192" t="s">
        <v>1303</v>
      </c>
      <c r="AQ67" s="259"/>
      <c r="AR67" s="259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38"/>
      <c r="BW67" s="38"/>
      <c r="BX67" s="38"/>
      <c r="BY67" s="38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/>
      <c r="CN67" s="244"/>
      <c r="CO67" s="244"/>
      <c r="CP67" s="244"/>
      <c r="CQ67" s="244"/>
      <c r="CR67" s="244"/>
      <c r="CS67" s="244"/>
      <c r="CT67" s="244"/>
      <c r="CU67" s="244"/>
      <c r="CV67" s="244"/>
      <c r="CW67" s="244"/>
      <c r="CX67" s="244"/>
      <c r="CY67" s="244"/>
      <c r="CZ67" s="244"/>
      <c r="DA67" s="244"/>
      <c r="DB67" s="244"/>
      <c r="DC67" s="244"/>
      <c r="DD67" s="244"/>
      <c r="DE67" s="244"/>
      <c r="DF67" s="244"/>
      <c r="DG67" s="244"/>
      <c r="DH67" s="244"/>
      <c r="DI67" s="244"/>
      <c r="DJ67" s="244"/>
      <c r="DK67" s="244"/>
      <c r="DL67" s="267"/>
    </row>
    <row r="68" spans="1:116" ht="15.75">
      <c r="A68" s="2">
        <v>32</v>
      </c>
      <c r="B68" s="19" t="s">
        <v>1017</v>
      </c>
      <c r="C68" s="39" t="s">
        <v>226</v>
      </c>
      <c r="D68" s="29">
        <v>33916</v>
      </c>
      <c r="E68" s="2" t="s">
        <v>529</v>
      </c>
      <c r="F68" s="69" t="s">
        <v>420</v>
      </c>
      <c r="G68" s="90" t="s">
        <v>322</v>
      </c>
      <c r="H68" s="90"/>
      <c r="I68" s="90"/>
      <c r="J68" s="90"/>
      <c r="K68" s="90"/>
      <c r="L68" s="244">
        <v>6</v>
      </c>
      <c r="M68" s="244"/>
      <c r="N68" s="244">
        <v>5</v>
      </c>
      <c r="O68" s="244"/>
      <c r="P68" s="244">
        <v>6</v>
      </c>
      <c r="Q68" s="244"/>
      <c r="R68" s="244">
        <v>5</v>
      </c>
      <c r="S68" s="244"/>
      <c r="T68" s="244">
        <v>7</v>
      </c>
      <c r="U68" s="244"/>
      <c r="V68" s="244">
        <f t="shared" si="28"/>
        <v>149</v>
      </c>
      <c r="W68" s="245">
        <f t="shared" si="29"/>
        <v>5.730769230769231</v>
      </c>
      <c r="X68" s="244">
        <v>6</v>
      </c>
      <c r="Y68" s="244">
        <v>4</v>
      </c>
      <c r="Z68" s="244">
        <v>7</v>
      </c>
      <c r="AA68" s="244"/>
      <c r="AB68" s="244">
        <v>5</v>
      </c>
      <c r="AC68" s="244">
        <v>4</v>
      </c>
      <c r="AD68" s="244">
        <v>6</v>
      </c>
      <c r="AE68" s="244"/>
      <c r="AF68" s="248">
        <v>4</v>
      </c>
      <c r="AG68" s="244">
        <v>3</v>
      </c>
      <c r="AH68" s="244">
        <v>5</v>
      </c>
      <c r="AI68" s="244"/>
      <c r="AJ68" s="244">
        <v>6</v>
      </c>
      <c r="AK68" s="244"/>
      <c r="AL68" s="244">
        <f>AJ68*AJ$5+AH68*AH$5+AF68*AF$5+AD68*AD$5+AB68*AB$5+Z68*Z$5+X68*X$5</f>
        <v>139</v>
      </c>
      <c r="AM68" s="245">
        <f>AL68/AL$5</f>
        <v>5.56</v>
      </c>
      <c r="AN68" s="122">
        <f>(AL68+V68)/AN$5</f>
        <v>5.647058823529412</v>
      </c>
      <c r="AO68" s="192" t="s">
        <v>1297</v>
      </c>
      <c r="AP68" s="192" t="s">
        <v>1298</v>
      </c>
      <c r="AQ68" s="259"/>
      <c r="AR68" s="259"/>
      <c r="AS68" s="244">
        <v>3</v>
      </c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38"/>
      <c r="BW68" s="38"/>
      <c r="BX68" s="38"/>
      <c r="BY68" s="38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44"/>
      <c r="DB68" s="244"/>
      <c r="DC68" s="244"/>
      <c r="DD68" s="244"/>
      <c r="DE68" s="244"/>
      <c r="DF68" s="244"/>
      <c r="DG68" s="244"/>
      <c r="DH68" s="244"/>
      <c r="DI68" s="244"/>
      <c r="DJ68" s="244"/>
      <c r="DK68" s="244"/>
      <c r="DL68" s="267"/>
    </row>
    <row r="69" spans="1:116" ht="15.75">
      <c r="A69" s="2">
        <v>36</v>
      </c>
      <c r="B69" s="19" t="s">
        <v>550</v>
      </c>
      <c r="C69" s="39" t="s">
        <v>1019</v>
      </c>
      <c r="D69" s="29">
        <v>33876</v>
      </c>
      <c r="E69" s="2" t="s">
        <v>529</v>
      </c>
      <c r="F69" s="69" t="s">
        <v>952</v>
      </c>
      <c r="G69" s="90" t="s">
        <v>288</v>
      </c>
      <c r="H69" s="90"/>
      <c r="I69" s="90"/>
      <c r="J69" s="90"/>
      <c r="K69" s="90"/>
      <c r="L69" s="244">
        <v>5</v>
      </c>
      <c r="M69" s="244"/>
      <c r="N69" s="244">
        <v>5</v>
      </c>
      <c r="O69" s="244"/>
      <c r="P69" s="244">
        <v>5</v>
      </c>
      <c r="Q69" s="244"/>
      <c r="R69" s="244">
        <v>8</v>
      </c>
      <c r="S69" s="244"/>
      <c r="T69" s="244">
        <v>6</v>
      </c>
      <c r="U69" s="244"/>
      <c r="V69" s="244">
        <f t="shared" si="28"/>
        <v>156</v>
      </c>
      <c r="W69" s="245">
        <f t="shared" si="29"/>
        <v>6</v>
      </c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6"/>
      <c r="AR69" s="246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38"/>
      <c r="BW69" s="38"/>
      <c r="BX69" s="38"/>
      <c r="BY69" s="38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244"/>
      <c r="CO69" s="244"/>
      <c r="CP69" s="244"/>
      <c r="CQ69" s="244"/>
      <c r="CR69" s="244"/>
      <c r="CS69" s="244"/>
      <c r="CT69" s="244"/>
      <c r="CU69" s="244"/>
      <c r="CV69" s="244"/>
      <c r="CW69" s="244"/>
      <c r="CX69" s="244"/>
      <c r="CY69" s="244"/>
      <c r="CZ69" s="244"/>
      <c r="DA69" s="244"/>
      <c r="DB69" s="244"/>
      <c r="DC69" s="244"/>
      <c r="DD69" s="244"/>
      <c r="DE69" s="244"/>
      <c r="DF69" s="244"/>
      <c r="DG69" s="244"/>
      <c r="DH69" s="244"/>
      <c r="DI69" s="244"/>
      <c r="DJ69" s="244"/>
      <c r="DK69" s="244"/>
      <c r="DL69" s="267"/>
    </row>
    <row r="71" ht="15">
      <c r="A71" s="56" t="s">
        <v>1438</v>
      </c>
    </row>
    <row r="72" spans="1:116" ht="15.75">
      <c r="A72" s="2">
        <v>55</v>
      </c>
      <c r="B72" s="136" t="s">
        <v>726</v>
      </c>
      <c r="C72" s="136" t="s">
        <v>727</v>
      </c>
      <c r="D72" s="244" t="s">
        <v>1252</v>
      </c>
      <c r="E72" s="38"/>
      <c r="F72" s="263"/>
      <c r="G72" s="264"/>
      <c r="H72" s="264"/>
      <c r="I72" s="264"/>
      <c r="J72" s="264"/>
      <c r="K72" s="264"/>
      <c r="L72" s="248"/>
      <c r="M72" s="244"/>
      <c r="N72" s="244">
        <v>5</v>
      </c>
      <c r="O72" s="244"/>
      <c r="P72" s="244">
        <v>6</v>
      </c>
      <c r="Q72" s="244"/>
      <c r="R72" s="248"/>
      <c r="S72" s="244"/>
      <c r="T72" s="244">
        <v>5</v>
      </c>
      <c r="U72" s="244"/>
      <c r="V72" s="244">
        <f>T72*T$5+R72*R$5+P72*P$5+N72*N$5+L72*L$5</f>
        <v>80</v>
      </c>
      <c r="W72" s="245">
        <f>V72/V$5</f>
        <v>3.076923076923077</v>
      </c>
      <c r="X72" s="248">
        <v>4</v>
      </c>
      <c r="Y72" s="244">
        <v>4</v>
      </c>
      <c r="Z72" s="247">
        <v>5</v>
      </c>
      <c r="AA72" s="244"/>
      <c r="AB72" s="248">
        <v>4</v>
      </c>
      <c r="AC72" s="247">
        <v>3</v>
      </c>
      <c r="AD72" s="247">
        <v>5</v>
      </c>
      <c r="AE72" s="244"/>
      <c r="AF72" s="247">
        <v>6</v>
      </c>
      <c r="AG72" s="244"/>
      <c r="AH72" s="247">
        <v>5</v>
      </c>
      <c r="AI72" s="244"/>
      <c r="AJ72" s="247">
        <v>6</v>
      </c>
      <c r="AK72" s="244"/>
      <c r="AL72" s="244">
        <f>AJ72*AJ$5+AH72*AH$5+AF72*AF$5+AD72*AD$5+AB72*AB$5+Z72*Z$5+X72*X$5</f>
        <v>123</v>
      </c>
      <c r="AM72" s="245">
        <f>AL72/AL$5</f>
        <v>4.92</v>
      </c>
      <c r="AN72" s="169">
        <f>(AL72+V72)/AN$5</f>
        <v>3.980392156862745</v>
      </c>
      <c r="AO72" s="192" t="s">
        <v>1300</v>
      </c>
      <c r="AP72" s="192" t="s">
        <v>1303</v>
      </c>
      <c r="AQ72" s="259">
        <v>6</v>
      </c>
      <c r="AR72" s="259">
        <v>4</v>
      </c>
      <c r="AS72" s="244">
        <v>5</v>
      </c>
      <c r="AT72" s="244"/>
      <c r="AU72" s="244">
        <v>5</v>
      </c>
      <c r="AV72" s="244"/>
      <c r="AW72" s="244">
        <v>5</v>
      </c>
      <c r="AX72" s="244">
        <v>4</v>
      </c>
      <c r="AY72" s="244">
        <v>7</v>
      </c>
      <c r="AZ72" s="244"/>
      <c r="BA72" s="244">
        <v>5</v>
      </c>
      <c r="BB72" s="244"/>
      <c r="BC72" s="244">
        <v>5</v>
      </c>
      <c r="BD72" s="244"/>
      <c r="BE72" s="244">
        <v>5</v>
      </c>
      <c r="BF72" s="244"/>
      <c r="BG72" s="244">
        <f>BE72*BE$5+BC72*BC$5+BA72*BA$5+AY72*AY$5+AW72*AW$5+AU72*AU$5+AS72*AS$5+AQ72*AQ$5</f>
        <v>151</v>
      </c>
      <c r="BH72" s="245">
        <f>BG72/BG$5</f>
        <v>5.392857142857143</v>
      </c>
      <c r="BI72" s="244">
        <v>4</v>
      </c>
      <c r="BJ72" s="244" t="s">
        <v>1346</v>
      </c>
      <c r="BK72" s="244">
        <v>7</v>
      </c>
      <c r="BL72" s="244" t="s">
        <v>1290</v>
      </c>
      <c r="BM72" s="244">
        <v>5</v>
      </c>
      <c r="BN72" s="244"/>
      <c r="BO72" s="244">
        <v>5</v>
      </c>
      <c r="BP72" s="244">
        <v>4</v>
      </c>
      <c r="BQ72" s="244">
        <v>5</v>
      </c>
      <c r="BR72" s="244"/>
      <c r="BS72" s="244">
        <f>BQ72*BQ$5+BO72*BO$5+BM72*BM$5+BK72*BK$5+BI72*BI$5</f>
        <v>115</v>
      </c>
      <c r="BT72" s="245">
        <f>BS72/BT$5</f>
        <v>5.2272727272727275</v>
      </c>
      <c r="BU72" s="251">
        <f>(BS72+BG72)/BU$5</f>
        <v>5.32</v>
      </c>
      <c r="BV72" s="38"/>
      <c r="BW72" s="38"/>
      <c r="BX72" s="38">
        <v>5</v>
      </c>
      <c r="BY72" s="38"/>
      <c r="BZ72" s="244">
        <v>7</v>
      </c>
      <c r="CA72" s="244"/>
      <c r="CB72" s="244">
        <v>5</v>
      </c>
      <c r="CC72" s="244"/>
      <c r="CD72" s="266"/>
      <c r="CE72" s="244"/>
      <c r="CF72" s="244">
        <v>4</v>
      </c>
      <c r="CG72" s="244"/>
      <c r="CH72" s="244">
        <f>CF72*CF$5+CD72*CD$5+CB72*CB$5+BZ72*BZ$5+BX72*BX$5</f>
        <v>92</v>
      </c>
      <c r="CI72" s="401">
        <f>CH72/CH$5</f>
        <v>4.380952380952381</v>
      </c>
      <c r="CJ72" s="244">
        <v>5</v>
      </c>
      <c r="CK72" s="244"/>
      <c r="CL72" s="244">
        <v>4</v>
      </c>
      <c r="CM72" s="244"/>
      <c r="CN72" s="244">
        <v>6</v>
      </c>
      <c r="CO72" s="244"/>
      <c r="CP72" s="244">
        <v>6</v>
      </c>
      <c r="CQ72" s="244"/>
      <c r="CR72" s="244">
        <v>5</v>
      </c>
      <c r="CS72" s="244"/>
      <c r="CT72" s="244">
        <v>7</v>
      </c>
      <c r="CU72" s="244">
        <v>4</v>
      </c>
      <c r="CV72" s="244"/>
      <c r="CW72" s="244"/>
      <c r="CX72" s="244"/>
      <c r="CY72" s="244"/>
      <c r="CZ72" s="250">
        <f>CX72*CX$5+CV72*CV$5+CT72*CT$5+CR72*CR$5+CP72*CP$5+CN72*CN$5+CL72*CL$5+CJ72*CJ$5</f>
        <v>136</v>
      </c>
      <c r="DA72" s="251">
        <f>CZ72/CZ$5</f>
        <v>5.44</v>
      </c>
      <c r="DB72" s="251">
        <f>(CZ72+CH72)/DB$5</f>
        <v>4.956521739130435</v>
      </c>
      <c r="DC72" s="251">
        <f>(CZ72+CH72+BS72+BG72+AL72+V72)/DC$5</f>
        <v>4.741496598639456</v>
      </c>
      <c r="DD72" s="250"/>
      <c r="DE72" s="244"/>
      <c r="DF72" s="244"/>
      <c r="DG72" s="244"/>
      <c r="DH72" s="244"/>
      <c r="DI72" s="244"/>
      <c r="DJ72" s="244"/>
      <c r="DK72" s="244"/>
      <c r="DL72" s="267"/>
    </row>
  </sheetData>
  <mergeCells count="16">
    <mergeCell ref="BC3:BD4"/>
    <mergeCell ref="BE3:BF4"/>
    <mergeCell ref="AU3:AV4"/>
    <mergeCell ref="AW3:AX4"/>
    <mergeCell ref="AY3:AZ4"/>
    <mergeCell ref="BA3:BB4"/>
    <mergeCell ref="AQ2:BU2"/>
    <mergeCell ref="A1:G1"/>
    <mergeCell ref="A2:G2"/>
    <mergeCell ref="A3:A5"/>
    <mergeCell ref="B3:C5"/>
    <mergeCell ref="D3:D5"/>
    <mergeCell ref="E3:E5"/>
    <mergeCell ref="F3:G5"/>
    <mergeCell ref="AQ3:AR4"/>
    <mergeCell ref="AS3:AT4"/>
  </mergeCells>
  <conditionalFormatting sqref="CI72 BZ6:BZ59 BZ72 CT6:CT59 CT72 DF6:DF59 DF72 DH6:DL59 DH72:DL72 BI6:BI59 BI72 AQ64:AQ69 AS64:AS69 AU64:AU69 AW64:AW69 AY64:AY69 BA64:BA69 BH64:BH69 AQ6:AQ53 AS6:AS53 AU6:AU53 AW6:AW53 AY6:AY53 BA6:BA53 BH6:BH53 BK6:BK59 BK72 BM6:BM59 BM72 BO6:BO59 BO72 BQ6:BQ59 BQ72 W6:X59 BH59 L6:L59 N6:N59 P6:P59 R6:R59 T6:T59 Z6:Z59 AB6:AB59 AD6:AD59 AF6:AF59 AH6:AH59 AJ6:AJ59 AM6:AN59 AQ59 AS59 AU59 AW59 AY59 BA59 BC59 BE59 CD6:CD59 CN6:CN59 BX6:BX59 CB6:CB59 CF6:CF59 CL6:CL59 CP6:CP59 CR6:CR59 CI6:CJ59 CX6:CX59 CV6:CV59 BT6:BV59 BT72:BV72 CZ6:DD59 CZ72:DD72">
    <cfRule type="cellIs" priority="1" dxfId="0" operator="lessThan" stopIfTrue="1">
      <formula>5</formula>
    </cfRule>
  </conditionalFormatting>
  <conditionalFormatting sqref="BI61:DL61">
    <cfRule type="cellIs" priority="2" dxfId="2" operator="lessThan" stopIfTrue="1">
      <formula>5</formula>
    </cfRule>
  </conditionalFormatting>
  <printOptions/>
  <pageMargins left="0.24" right="0.18" top="0.27" bottom="0.25" header="0.25" footer="0.2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L70"/>
  <sheetViews>
    <sheetView zoomScale="115" zoomScaleNormal="115" workbookViewId="0" topLeftCell="A1">
      <pane xSplit="7" ySplit="5" topLeftCell="H3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M52" sqref="M52"/>
    </sheetView>
  </sheetViews>
  <sheetFormatPr defaultColWidth="9.140625" defaultRowHeight="12.75"/>
  <cols>
    <col min="1" max="1" width="6.140625" style="26" customWidth="1"/>
    <col min="2" max="2" width="19.421875" style="52" customWidth="1"/>
    <col min="3" max="3" width="7.8515625" style="52" customWidth="1"/>
    <col min="4" max="4" width="11.28125" style="26" customWidth="1"/>
    <col min="5" max="5" width="6.28125" style="26" hidden="1" customWidth="1"/>
    <col min="6" max="6" width="13.00390625" style="51" hidden="1" customWidth="1"/>
    <col min="7" max="7" width="12.8515625" style="50" hidden="1" customWidth="1"/>
    <col min="8" max="11" width="3.140625" style="50" customWidth="1"/>
    <col min="12" max="21" width="3.140625" style="52" customWidth="1"/>
    <col min="22" max="22" width="5.421875" style="52" customWidth="1"/>
    <col min="23" max="23" width="5.8515625" style="52" customWidth="1"/>
    <col min="24" max="33" width="3.28125" style="52" customWidth="1"/>
    <col min="34" max="34" width="3.28125" style="164" customWidth="1"/>
    <col min="35" max="35" width="3.28125" style="52" customWidth="1"/>
    <col min="36" max="36" width="5.421875" style="52" customWidth="1"/>
    <col min="37" max="37" width="6.00390625" style="52" customWidth="1"/>
    <col min="38" max="38" width="5.7109375" style="52" customWidth="1"/>
    <col min="39" max="39" width="8.7109375" style="52" customWidth="1"/>
    <col min="40" max="40" width="10.57421875" style="52" customWidth="1"/>
    <col min="41" max="58" width="3.00390625" style="52" customWidth="1"/>
    <col min="59" max="59" width="6.8515625" style="52" customWidth="1"/>
    <col min="60" max="60" width="5.8515625" style="133" customWidth="1"/>
    <col min="61" max="70" width="3.140625" style="52" customWidth="1"/>
    <col min="71" max="71" width="5.8515625" style="52" customWidth="1"/>
    <col min="72" max="72" width="5.28125" style="52" customWidth="1"/>
    <col min="73" max="73" width="5.7109375" style="52" customWidth="1"/>
    <col min="74" max="74" width="5.7109375" style="26" customWidth="1"/>
    <col min="75" max="75" width="9.8515625" style="26" customWidth="1"/>
    <col min="76" max="77" width="4.57421875" style="26" customWidth="1"/>
    <col min="78" max="85" width="4.140625" style="52" customWidth="1"/>
    <col min="86" max="86" width="5.421875" style="52" customWidth="1"/>
    <col min="87" max="87" width="5.57421875" style="52" customWidth="1"/>
    <col min="88" max="88" width="5.421875" style="52" customWidth="1"/>
    <col min="89" max="89" width="4.28125" style="52" customWidth="1"/>
    <col min="90" max="103" width="4.140625" style="52" customWidth="1"/>
    <col min="104" max="105" width="5.57421875" style="52" customWidth="1"/>
    <col min="106" max="106" width="6.140625" style="52" customWidth="1"/>
    <col min="107" max="107" width="5.8515625" style="52" customWidth="1"/>
    <col min="108" max="116" width="4.140625" style="52" customWidth="1"/>
    <col min="117" max="16384" width="9.140625" style="52" customWidth="1"/>
  </cols>
  <sheetData>
    <row r="1" spans="1:11" ht="17.25">
      <c r="A1" s="456" t="s">
        <v>1378</v>
      </c>
      <c r="B1" s="456"/>
      <c r="C1" s="456"/>
      <c r="D1" s="456"/>
      <c r="E1" s="456"/>
      <c r="F1" s="456"/>
      <c r="G1" s="456"/>
      <c r="H1" s="137"/>
      <c r="I1" s="137"/>
      <c r="J1" s="137"/>
      <c r="K1" s="137"/>
    </row>
    <row r="2" spans="1:71" ht="17.25">
      <c r="A2" s="457" t="s">
        <v>1241</v>
      </c>
      <c r="B2" s="457"/>
      <c r="C2" s="457"/>
      <c r="D2" s="457"/>
      <c r="E2" s="457"/>
      <c r="F2" s="457"/>
      <c r="G2" s="457"/>
      <c r="H2" s="26"/>
      <c r="I2" s="26"/>
      <c r="J2" s="26"/>
      <c r="K2" s="26"/>
      <c r="AO2" s="456" t="s">
        <v>1379</v>
      </c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</row>
    <row r="3" spans="1:116" ht="13.5" customHeight="1">
      <c r="A3" s="473" t="s">
        <v>126</v>
      </c>
      <c r="B3" s="473" t="s">
        <v>127</v>
      </c>
      <c r="C3" s="473"/>
      <c r="D3" s="473" t="s">
        <v>854</v>
      </c>
      <c r="E3" s="473" t="s">
        <v>168</v>
      </c>
      <c r="F3" s="473" t="s">
        <v>129</v>
      </c>
      <c r="G3" s="473"/>
      <c r="H3" s="151" t="s">
        <v>1230</v>
      </c>
      <c r="I3" s="150"/>
      <c r="J3" s="152" t="s">
        <v>1278</v>
      </c>
      <c r="K3" s="138"/>
      <c r="L3" s="112" t="s">
        <v>1219</v>
      </c>
      <c r="M3" s="113"/>
      <c r="N3" s="114" t="s">
        <v>1224</v>
      </c>
      <c r="O3" s="113"/>
      <c r="P3" s="114" t="s">
        <v>1228</v>
      </c>
      <c r="Q3" s="113"/>
      <c r="R3" s="114" t="s">
        <v>1236</v>
      </c>
      <c r="S3" s="113"/>
      <c r="T3" s="114" t="s">
        <v>1237</v>
      </c>
      <c r="U3" s="113"/>
      <c r="V3" s="119" t="s">
        <v>1232</v>
      </c>
      <c r="W3" s="119" t="s">
        <v>1234</v>
      </c>
      <c r="X3" s="114" t="s">
        <v>1263</v>
      </c>
      <c r="Y3" s="113"/>
      <c r="Z3" s="114" t="s">
        <v>1267</v>
      </c>
      <c r="AA3" s="113"/>
      <c r="AB3" s="114" t="s">
        <v>1218</v>
      </c>
      <c r="AC3" s="113"/>
      <c r="AD3" s="114" t="s">
        <v>1268</v>
      </c>
      <c r="AE3" s="113"/>
      <c r="AF3" s="114" t="s">
        <v>1270</v>
      </c>
      <c r="AG3" s="113"/>
      <c r="AH3" s="387" t="s">
        <v>1264</v>
      </c>
      <c r="AI3" s="113"/>
      <c r="AJ3" s="119" t="s">
        <v>1234</v>
      </c>
      <c r="AK3" s="119" t="s">
        <v>1234</v>
      </c>
      <c r="AL3" s="119" t="s">
        <v>1234</v>
      </c>
      <c r="AM3" s="185" t="s">
        <v>1293</v>
      </c>
      <c r="AN3" s="186" t="s">
        <v>1294</v>
      </c>
      <c r="AO3" s="480" t="s">
        <v>1262</v>
      </c>
      <c r="AP3" s="481"/>
      <c r="AQ3" s="476" t="s">
        <v>1311</v>
      </c>
      <c r="AR3" s="477"/>
      <c r="AS3" s="476" t="s">
        <v>1312</v>
      </c>
      <c r="AT3" s="477"/>
      <c r="AU3" s="476" t="s">
        <v>1313</v>
      </c>
      <c r="AV3" s="477"/>
      <c r="AW3" s="476" t="s">
        <v>1314</v>
      </c>
      <c r="AX3" s="477"/>
      <c r="AY3" s="476" t="s">
        <v>1315</v>
      </c>
      <c r="AZ3" s="477"/>
      <c r="BA3" s="476" t="s">
        <v>1236</v>
      </c>
      <c r="BB3" s="477"/>
      <c r="BC3" s="476" t="s">
        <v>1326</v>
      </c>
      <c r="BD3" s="477"/>
      <c r="BE3" s="476" t="s">
        <v>1316</v>
      </c>
      <c r="BF3" s="477"/>
      <c r="BG3" s="204" t="s">
        <v>1279</v>
      </c>
      <c r="BH3" s="205" t="s">
        <v>1234</v>
      </c>
      <c r="BI3" s="312" t="s">
        <v>1345</v>
      </c>
      <c r="BJ3" s="186"/>
      <c r="BK3" s="312" t="s">
        <v>1334</v>
      </c>
      <c r="BL3" s="186"/>
      <c r="BM3" s="312" t="s">
        <v>1335</v>
      </c>
      <c r="BN3" s="186"/>
      <c r="BO3" s="312" t="s">
        <v>1336</v>
      </c>
      <c r="BP3" s="186"/>
      <c r="BQ3" s="312" t="s">
        <v>1338</v>
      </c>
      <c r="BR3" s="186"/>
      <c r="BS3" s="186" t="s">
        <v>1279</v>
      </c>
      <c r="BT3" s="186" t="s">
        <v>1234</v>
      </c>
      <c r="BU3" s="186" t="s">
        <v>1234</v>
      </c>
      <c r="BV3" s="317" t="s">
        <v>1361</v>
      </c>
      <c r="BW3" s="317" t="s">
        <v>1363</v>
      </c>
      <c r="BX3" s="312" t="s">
        <v>1336</v>
      </c>
      <c r="BY3" s="317"/>
      <c r="BZ3" s="312" t="s">
        <v>1383</v>
      </c>
      <c r="CA3" s="312"/>
      <c r="CB3" s="312" t="s">
        <v>1336</v>
      </c>
      <c r="CC3" s="312"/>
      <c r="CD3" s="312" t="s">
        <v>1336</v>
      </c>
      <c r="CE3" s="312"/>
      <c r="CF3" s="312" t="s">
        <v>1387</v>
      </c>
      <c r="CG3" s="312"/>
      <c r="CH3" s="186" t="s">
        <v>1279</v>
      </c>
      <c r="CI3" s="395" t="s">
        <v>1234</v>
      </c>
      <c r="CJ3" s="312" t="s">
        <v>1336</v>
      </c>
      <c r="CK3" s="312"/>
      <c r="CL3" s="312" t="s">
        <v>1336</v>
      </c>
      <c r="CM3" s="312"/>
      <c r="CN3" s="312" t="s">
        <v>1391</v>
      </c>
      <c r="CO3" s="312"/>
      <c r="CP3" s="312" t="s">
        <v>1393</v>
      </c>
      <c r="CQ3" s="373"/>
      <c r="CR3" s="374" t="s">
        <v>1394</v>
      </c>
      <c r="CS3" s="375"/>
      <c r="CT3" s="426" t="s">
        <v>1415</v>
      </c>
      <c r="CU3" s="195"/>
      <c r="CV3" s="113" t="s">
        <v>1418</v>
      </c>
      <c r="CW3" s="113"/>
      <c r="CX3" s="113" t="s">
        <v>1417</v>
      </c>
      <c r="CY3" s="113"/>
      <c r="CZ3" s="113" t="s">
        <v>1279</v>
      </c>
      <c r="DA3" s="113" t="s">
        <v>1234</v>
      </c>
      <c r="DB3" s="433" t="s">
        <v>1234</v>
      </c>
      <c r="DC3" s="433" t="s">
        <v>1234</v>
      </c>
      <c r="DD3" s="433" t="s">
        <v>1424</v>
      </c>
      <c r="DE3" s="433"/>
      <c r="DF3" s="433" t="s">
        <v>1425</v>
      </c>
      <c r="DG3" s="433"/>
      <c r="DH3" s="433" t="s">
        <v>1426</v>
      </c>
      <c r="DI3" s="434" t="s">
        <v>1427</v>
      </c>
      <c r="DJ3" s="434" t="s">
        <v>1433</v>
      </c>
      <c r="DK3" s="197"/>
      <c r="DL3" s="147"/>
    </row>
    <row r="4" spans="1:116" ht="13.5" customHeight="1">
      <c r="A4" s="474"/>
      <c r="B4" s="474"/>
      <c r="C4" s="474"/>
      <c r="D4" s="474"/>
      <c r="E4" s="474"/>
      <c r="F4" s="474"/>
      <c r="G4" s="474"/>
      <c r="H4" s="139"/>
      <c r="I4" s="139"/>
      <c r="J4" s="139"/>
      <c r="K4" s="139"/>
      <c r="L4" s="115"/>
      <c r="M4" s="116"/>
      <c r="N4" s="117" t="s">
        <v>1225</v>
      </c>
      <c r="O4" s="116"/>
      <c r="P4" s="117"/>
      <c r="Q4" s="116"/>
      <c r="R4" s="117"/>
      <c r="S4" s="116"/>
      <c r="T4" s="117"/>
      <c r="U4" s="116"/>
      <c r="V4" s="120" t="s">
        <v>1233</v>
      </c>
      <c r="W4" s="120" t="s">
        <v>1235</v>
      </c>
      <c r="X4" s="117"/>
      <c r="Y4" s="116"/>
      <c r="Z4" s="117"/>
      <c r="AA4" s="116"/>
      <c r="AB4" s="117" t="s">
        <v>1261</v>
      </c>
      <c r="AC4" s="116"/>
      <c r="AD4" s="117"/>
      <c r="AE4" s="116"/>
      <c r="AF4" s="117" t="s">
        <v>1269</v>
      </c>
      <c r="AG4" s="116"/>
      <c r="AH4" s="297" t="s">
        <v>1260</v>
      </c>
      <c r="AI4" s="116"/>
      <c r="AJ4" s="120" t="s">
        <v>1280</v>
      </c>
      <c r="AK4" s="120" t="s">
        <v>1280</v>
      </c>
      <c r="AL4" s="120" t="s">
        <v>1282</v>
      </c>
      <c r="AM4" s="187" t="s">
        <v>1295</v>
      </c>
      <c r="AN4" s="187" t="s">
        <v>1296</v>
      </c>
      <c r="AO4" s="448"/>
      <c r="AP4" s="449"/>
      <c r="AQ4" s="478"/>
      <c r="AR4" s="479"/>
      <c r="AS4" s="478"/>
      <c r="AT4" s="479"/>
      <c r="AU4" s="478"/>
      <c r="AV4" s="479"/>
      <c r="AW4" s="478"/>
      <c r="AX4" s="479"/>
      <c r="AY4" s="478"/>
      <c r="AZ4" s="479"/>
      <c r="BA4" s="478"/>
      <c r="BB4" s="479"/>
      <c r="BC4" s="214"/>
      <c r="BD4" s="214"/>
      <c r="BE4" s="478"/>
      <c r="BF4" s="479"/>
      <c r="BG4" s="206" t="s">
        <v>1233</v>
      </c>
      <c r="BH4" s="207" t="s">
        <v>1318</v>
      </c>
      <c r="BI4" s="313"/>
      <c r="BJ4" s="196"/>
      <c r="BK4" s="313"/>
      <c r="BL4" s="196"/>
      <c r="BM4" s="313"/>
      <c r="BN4" s="196"/>
      <c r="BO4" s="314" t="s">
        <v>1337</v>
      </c>
      <c r="BP4" s="196"/>
      <c r="BQ4" s="314" t="s">
        <v>1339</v>
      </c>
      <c r="BR4" s="196"/>
      <c r="BS4" s="187" t="s">
        <v>1233</v>
      </c>
      <c r="BT4" s="187" t="s">
        <v>1340</v>
      </c>
      <c r="BU4" s="187" t="s">
        <v>1358</v>
      </c>
      <c r="BV4" s="357" t="s">
        <v>1362</v>
      </c>
      <c r="BW4" s="357" t="s">
        <v>1364</v>
      </c>
      <c r="BX4" s="377" t="s">
        <v>1382</v>
      </c>
      <c r="BY4" s="357"/>
      <c r="BZ4" s="376" t="s">
        <v>1384</v>
      </c>
      <c r="CA4" s="376"/>
      <c r="CB4" s="376" t="s">
        <v>1385</v>
      </c>
      <c r="CC4" s="376"/>
      <c r="CD4" s="376" t="s">
        <v>1386</v>
      </c>
      <c r="CE4" s="376"/>
      <c r="CF4" s="376" t="s">
        <v>1388</v>
      </c>
      <c r="CG4" s="376"/>
      <c r="CH4" s="187" t="s">
        <v>1233</v>
      </c>
      <c r="CI4" s="399" t="s">
        <v>1402</v>
      </c>
      <c r="CJ4" s="376" t="s">
        <v>1389</v>
      </c>
      <c r="CK4" s="376"/>
      <c r="CL4" s="376" t="s">
        <v>1390</v>
      </c>
      <c r="CM4" s="376"/>
      <c r="CN4" s="376" t="s">
        <v>1392</v>
      </c>
      <c r="CO4" s="376"/>
      <c r="CP4" s="376" t="s">
        <v>1316</v>
      </c>
      <c r="CQ4" s="377"/>
      <c r="CR4" s="378" t="s">
        <v>1384</v>
      </c>
      <c r="CS4" s="379"/>
      <c r="CT4" s="427" t="s">
        <v>1416</v>
      </c>
      <c r="CU4" s="196"/>
      <c r="CV4" s="116" t="s">
        <v>1419</v>
      </c>
      <c r="CW4" s="116"/>
      <c r="CX4" s="116"/>
      <c r="CY4" s="116"/>
      <c r="CZ4" s="116" t="s">
        <v>1233</v>
      </c>
      <c r="DA4" s="116" t="s">
        <v>1420</v>
      </c>
      <c r="DB4" s="436" t="s">
        <v>1428</v>
      </c>
      <c r="DC4" s="436" t="s">
        <v>1429</v>
      </c>
      <c r="DD4" s="436" t="s">
        <v>1430</v>
      </c>
      <c r="DE4" s="436"/>
      <c r="DF4" s="436" t="s">
        <v>1430</v>
      </c>
      <c r="DG4" s="436"/>
      <c r="DH4" s="436" t="s">
        <v>1431</v>
      </c>
      <c r="DI4" s="437" t="s">
        <v>1432</v>
      </c>
      <c r="DJ4" s="437" t="s">
        <v>1434</v>
      </c>
      <c r="DK4" s="198"/>
      <c r="DL4" s="147"/>
    </row>
    <row r="5" spans="1:107" ht="15.75">
      <c r="A5" s="475"/>
      <c r="B5" s="475"/>
      <c r="C5" s="475"/>
      <c r="D5" s="475"/>
      <c r="E5" s="475"/>
      <c r="F5" s="475"/>
      <c r="G5" s="475"/>
      <c r="H5" s="140"/>
      <c r="I5" s="140"/>
      <c r="J5" s="140">
        <v>3</v>
      </c>
      <c r="K5" s="140"/>
      <c r="L5" s="115">
        <v>4</v>
      </c>
      <c r="M5" s="116"/>
      <c r="N5" s="117">
        <v>5</v>
      </c>
      <c r="O5" s="116"/>
      <c r="P5" s="117">
        <v>5</v>
      </c>
      <c r="Q5" s="116"/>
      <c r="R5" s="117">
        <v>3</v>
      </c>
      <c r="S5" s="116"/>
      <c r="T5" s="117">
        <v>5</v>
      </c>
      <c r="U5" s="116"/>
      <c r="V5" s="120">
        <f>SUM(L5:U5)</f>
        <v>22</v>
      </c>
      <c r="W5" s="120"/>
      <c r="X5" s="117">
        <v>7</v>
      </c>
      <c r="Y5" s="116"/>
      <c r="Z5" s="117">
        <v>5</v>
      </c>
      <c r="AA5" s="116"/>
      <c r="AB5" s="117">
        <v>3</v>
      </c>
      <c r="AC5" s="116"/>
      <c r="AD5" s="117">
        <v>3</v>
      </c>
      <c r="AE5" s="116"/>
      <c r="AF5" s="117">
        <v>4</v>
      </c>
      <c r="AG5" s="116"/>
      <c r="AH5" s="297">
        <v>4</v>
      </c>
      <c r="AI5" s="116"/>
      <c r="AJ5" s="120">
        <f>SUM(X5:AI5)</f>
        <v>26</v>
      </c>
      <c r="AK5" s="120"/>
      <c r="AL5" s="120">
        <f>AJ5+V$5</f>
        <v>48</v>
      </c>
      <c r="AM5" s="120"/>
      <c r="AN5" s="120"/>
      <c r="AO5" s="200">
        <v>3</v>
      </c>
      <c r="AP5" s="201"/>
      <c r="AQ5" s="202">
        <v>3</v>
      </c>
      <c r="AR5" s="199"/>
      <c r="AS5" s="199">
        <v>3</v>
      </c>
      <c r="AT5" s="199"/>
      <c r="AU5" s="199">
        <v>4</v>
      </c>
      <c r="AV5" s="199"/>
      <c r="AW5" s="52">
        <v>3</v>
      </c>
      <c r="AY5" s="52">
        <v>3</v>
      </c>
      <c r="BA5" s="52">
        <v>3</v>
      </c>
      <c r="BC5" s="52">
        <v>3</v>
      </c>
      <c r="BE5" s="52">
        <v>4</v>
      </c>
      <c r="BG5" s="52">
        <f>SUM(AO5:BF5)</f>
        <v>29</v>
      </c>
      <c r="BI5" s="240">
        <v>5</v>
      </c>
      <c r="BJ5" s="240"/>
      <c r="BK5" s="240">
        <v>4</v>
      </c>
      <c r="BL5" s="240"/>
      <c r="BM5" s="240">
        <v>4</v>
      </c>
      <c r="BN5" s="240"/>
      <c r="BO5" s="240">
        <v>6</v>
      </c>
      <c r="BP5" s="240"/>
      <c r="BQ5" s="240">
        <v>5</v>
      </c>
      <c r="BR5" s="240"/>
      <c r="BS5" s="240">
        <f>SUM(BI5:BR5)</f>
        <v>24</v>
      </c>
      <c r="BT5" s="240"/>
      <c r="BU5" s="240">
        <f>BS5+BG5</f>
        <v>53</v>
      </c>
      <c r="BV5" s="305"/>
      <c r="BW5" s="305"/>
      <c r="BX5" s="47">
        <v>6</v>
      </c>
      <c r="BY5" s="305"/>
      <c r="BZ5" s="52">
        <v>3</v>
      </c>
      <c r="CB5" s="52">
        <v>5</v>
      </c>
      <c r="CD5" s="52">
        <v>3</v>
      </c>
      <c r="CF5" s="52">
        <v>4</v>
      </c>
      <c r="CH5" s="52">
        <f>SUM(BX5:CG5)</f>
        <v>21</v>
      </c>
      <c r="CJ5" s="52">
        <v>4</v>
      </c>
      <c r="CL5" s="52">
        <v>3</v>
      </c>
      <c r="CN5" s="52">
        <v>4</v>
      </c>
      <c r="CP5" s="52">
        <v>5</v>
      </c>
      <c r="CR5" s="52">
        <v>3</v>
      </c>
      <c r="CT5" s="52">
        <v>5</v>
      </c>
      <c r="CV5" s="52">
        <v>1</v>
      </c>
      <c r="CZ5" s="52">
        <f>SUM(CJ5:CY5)</f>
        <v>25</v>
      </c>
      <c r="DB5" s="52">
        <f>CZ5+CH5</f>
        <v>46</v>
      </c>
      <c r="DC5" s="52">
        <f>DB5+BU5+AL5</f>
        <v>147</v>
      </c>
    </row>
    <row r="6" spans="1:116" ht="15.75">
      <c r="A6" s="7">
        <v>1</v>
      </c>
      <c r="B6" s="17" t="s">
        <v>660</v>
      </c>
      <c r="C6" s="37" t="s">
        <v>165</v>
      </c>
      <c r="D6" s="28">
        <v>33870</v>
      </c>
      <c r="E6" s="7" t="s">
        <v>529</v>
      </c>
      <c r="F6" s="11" t="s">
        <v>324</v>
      </c>
      <c r="G6" s="12" t="s">
        <v>288</v>
      </c>
      <c r="H6" s="12">
        <v>6</v>
      </c>
      <c r="I6" s="12"/>
      <c r="J6" s="12">
        <v>6</v>
      </c>
      <c r="K6" s="12"/>
      <c r="L6" s="8">
        <v>5</v>
      </c>
      <c r="M6" s="8"/>
      <c r="N6" s="210">
        <v>6</v>
      </c>
      <c r="O6" s="8" t="s">
        <v>1289</v>
      </c>
      <c r="P6" s="8">
        <v>5</v>
      </c>
      <c r="Q6" s="8"/>
      <c r="R6" s="8">
        <v>6</v>
      </c>
      <c r="S6" s="8"/>
      <c r="T6" s="8">
        <v>5</v>
      </c>
      <c r="U6" s="8"/>
      <c r="V6" s="8">
        <f aca="true" t="shared" si="0" ref="V6:V48">T6*T$5+R6*R$5+P6*P$5+N6*N$5+L6*L$5</f>
        <v>118</v>
      </c>
      <c r="W6" s="121">
        <f aca="true" t="shared" si="1" ref="W6:W48">V6/V$5</f>
        <v>5.363636363636363</v>
      </c>
      <c r="X6" s="8">
        <v>5</v>
      </c>
      <c r="Y6" s="8"/>
      <c r="Z6" s="8">
        <v>6</v>
      </c>
      <c r="AA6" s="8"/>
      <c r="AB6" s="8">
        <v>7</v>
      </c>
      <c r="AC6" s="8"/>
      <c r="AD6" s="8">
        <v>5</v>
      </c>
      <c r="AE6" s="8"/>
      <c r="AF6" s="8">
        <v>5</v>
      </c>
      <c r="AG6" s="8"/>
      <c r="AH6" s="210">
        <v>5</v>
      </c>
      <c r="AI6" s="8">
        <v>2</v>
      </c>
      <c r="AJ6" s="8">
        <f aca="true" t="shared" si="2" ref="AJ6:AJ48">AH6*AH$5+AF6*AF$5+AD6*AD$5+AB6*AB$5+Z6*Z$5+X6*X$5</f>
        <v>141</v>
      </c>
      <c r="AK6" s="148">
        <f aca="true" t="shared" si="3" ref="AK6:AK48">AJ6/AJ$5</f>
        <v>5.423076923076923</v>
      </c>
      <c r="AL6" s="174">
        <f aca="true" t="shared" si="4" ref="AL6:AL48">(AJ6+V6)/AL$5</f>
        <v>5.395833333333333</v>
      </c>
      <c r="AM6" s="188" t="s">
        <v>1297</v>
      </c>
      <c r="AN6" s="188" t="s">
        <v>1298</v>
      </c>
      <c r="AO6" s="8">
        <v>7</v>
      </c>
      <c r="AP6" s="8"/>
      <c r="AQ6" s="8">
        <v>6</v>
      </c>
      <c r="AR6" s="8"/>
      <c r="AS6" s="8">
        <v>5</v>
      </c>
      <c r="AT6" s="8"/>
      <c r="AU6" s="8">
        <v>5</v>
      </c>
      <c r="AV6" s="8"/>
      <c r="AW6" s="8">
        <v>5</v>
      </c>
      <c r="AX6" s="8">
        <v>4</v>
      </c>
      <c r="AY6" s="8">
        <v>7</v>
      </c>
      <c r="AZ6" s="8"/>
      <c r="BA6" s="8">
        <v>6</v>
      </c>
      <c r="BB6" s="8"/>
      <c r="BC6" s="8">
        <v>7</v>
      </c>
      <c r="BD6" s="8"/>
      <c r="BE6" s="8">
        <v>5</v>
      </c>
      <c r="BF6" s="8"/>
      <c r="BG6" s="8">
        <f aca="true" t="shared" si="5" ref="BG6:BG48">BE6*BE$5+BC6*BC$5+BA6*BA$5+AY6*AY$5+AW6*AW$5+AU6*AU$5+AS6*AS$5+AQ6*AQ$5+AO6*AO$5</f>
        <v>169</v>
      </c>
      <c r="BH6" s="121">
        <f aca="true" t="shared" si="6" ref="BH6:BH48">BG6/BG$5</f>
        <v>5.827586206896552</v>
      </c>
      <c r="BI6" s="8">
        <v>6</v>
      </c>
      <c r="BJ6" s="8"/>
      <c r="BK6" s="8">
        <v>6</v>
      </c>
      <c r="BL6" s="8"/>
      <c r="BM6" s="8">
        <v>5</v>
      </c>
      <c r="BN6" s="8"/>
      <c r="BO6" s="8">
        <v>5</v>
      </c>
      <c r="BP6" s="8">
        <v>4</v>
      </c>
      <c r="BQ6" s="8">
        <v>7</v>
      </c>
      <c r="BR6" s="8"/>
      <c r="BS6" s="8">
        <f aca="true" t="shared" si="7" ref="BS6:BS48">BQ6*BQ$5+BO6*BO$5+BM6*BM$5+BK6*BK$5+BI6*BI$5</f>
        <v>139</v>
      </c>
      <c r="BT6" s="121">
        <f aca="true" t="shared" si="8" ref="BT6:BT48">BS6/BS$5</f>
        <v>5.791666666666667</v>
      </c>
      <c r="BU6" s="121">
        <f aca="true" t="shared" si="9" ref="BU6:BU48">(BS6+BG6)/BU$5</f>
        <v>5.811320754716981</v>
      </c>
      <c r="BV6" s="237" t="s">
        <v>1297</v>
      </c>
      <c r="BW6" s="237" t="s">
        <v>1298</v>
      </c>
      <c r="BX6" s="211">
        <v>5</v>
      </c>
      <c r="BY6" s="237"/>
      <c r="BZ6" s="8">
        <v>5</v>
      </c>
      <c r="CA6" s="8"/>
      <c r="CB6" s="8">
        <v>5</v>
      </c>
      <c r="CC6" s="8"/>
      <c r="CD6" s="8">
        <v>6</v>
      </c>
      <c r="CE6" s="8">
        <v>4</v>
      </c>
      <c r="CF6" s="8">
        <v>8</v>
      </c>
      <c r="CG6" s="8"/>
      <c r="CH6" s="8">
        <f aca="true" t="shared" si="10" ref="CH6:CH48">CF6*CF$5+CD6*CD$5+CB6*CB$5+BZ6*BZ$5+BX6*BX$5</f>
        <v>120</v>
      </c>
      <c r="CI6" s="148">
        <f aca="true" t="shared" si="11" ref="CI6:CI48">CH6/CH$5</f>
        <v>5.714285714285714</v>
      </c>
      <c r="CJ6" s="8">
        <v>7</v>
      </c>
      <c r="CK6" s="8"/>
      <c r="CL6" s="8">
        <v>7</v>
      </c>
      <c r="CM6" s="8"/>
      <c r="CN6" s="8">
        <v>6</v>
      </c>
      <c r="CO6" s="8"/>
      <c r="CP6" s="8">
        <v>6</v>
      </c>
      <c r="CQ6" s="8"/>
      <c r="CR6" s="8">
        <v>7</v>
      </c>
      <c r="CS6" s="8"/>
      <c r="CT6" s="8">
        <v>6</v>
      </c>
      <c r="CU6" s="8"/>
      <c r="CV6" s="8">
        <v>9</v>
      </c>
      <c r="CW6" s="8"/>
      <c r="CX6" s="8"/>
      <c r="CY6" s="8"/>
      <c r="CZ6" s="8">
        <f>CX6*CX$5+CV6*CV$5+CT6*CT$5+CR6*CR$5+CP6*CP$5+CN6*CN$5+CL6*CL$5+CJ6*CJ$5</f>
        <v>163</v>
      </c>
      <c r="DA6" s="121">
        <f>CZ6/CZ$5</f>
        <v>6.52</v>
      </c>
      <c r="DB6" s="148">
        <f>(CZ6+CH6)/DB$5</f>
        <v>6.1521739130434785</v>
      </c>
      <c r="DC6" s="121">
        <f>(CZ6+CH6+BS6+BG6+AJ6+V6)/DC$5</f>
        <v>5.782312925170068</v>
      </c>
      <c r="DD6" s="8"/>
      <c r="DE6" s="8"/>
      <c r="DF6" s="8"/>
      <c r="DG6" s="8"/>
      <c r="DH6" s="8"/>
      <c r="DI6" s="8"/>
      <c r="DJ6" s="8"/>
      <c r="DK6" s="8"/>
      <c r="DL6" s="8"/>
    </row>
    <row r="7" spans="1:116" ht="15.75">
      <c r="A7" s="2">
        <v>2</v>
      </c>
      <c r="B7" s="19" t="s">
        <v>1036</v>
      </c>
      <c r="C7" s="39" t="s">
        <v>165</v>
      </c>
      <c r="D7" s="29">
        <v>33667</v>
      </c>
      <c r="E7" s="2" t="s">
        <v>529</v>
      </c>
      <c r="F7" s="13" t="s">
        <v>72</v>
      </c>
      <c r="G7" s="14" t="s">
        <v>282</v>
      </c>
      <c r="H7" s="14">
        <v>7</v>
      </c>
      <c r="I7" s="14"/>
      <c r="J7" s="14">
        <v>5</v>
      </c>
      <c r="K7" s="14"/>
      <c r="L7" s="3">
        <v>5</v>
      </c>
      <c r="M7" s="3"/>
      <c r="N7" s="3">
        <v>5</v>
      </c>
      <c r="O7" s="3"/>
      <c r="P7" s="3">
        <v>8</v>
      </c>
      <c r="Q7" s="3"/>
      <c r="R7" s="3">
        <v>6</v>
      </c>
      <c r="S7" s="3"/>
      <c r="T7" s="3">
        <v>5</v>
      </c>
      <c r="U7" s="3"/>
      <c r="V7" s="3">
        <f t="shared" si="0"/>
        <v>128</v>
      </c>
      <c r="W7" s="122">
        <f t="shared" si="1"/>
        <v>5.818181818181818</v>
      </c>
      <c r="X7" s="3">
        <v>7</v>
      </c>
      <c r="Y7" s="3"/>
      <c r="Z7" s="3">
        <v>5</v>
      </c>
      <c r="AA7" s="3"/>
      <c r="AB7" s="3">
        <v>5</v>
      </c>
      <c r="AC7" s="3"/>
      <c r="AD7" s="3">
        <v>5</v>
      </c>
      <c r="AE7" s="3"/>
      <c r="AF7" s="3">
        <v>5</v>
      </c>
      <c r="AG7" s="3"/>
      <c r="AH7" s="136">
        <v>6</v>
      </c>
      <c r="AI7" s="3"/>
      <c r="AJ7" s="8">
        <f t="shared" si="2"/>
        <v>148</v>
      </c>
      <c r="AK7" s="149">
        <f t="shared" si="3"/>
        <v>5.6923076923076925</v>
      </c>
      <c r="AL7" s="144">
        <f t="shared" si="4"/>
        <v>5.75</v>
      </c>
      <c r="AM7" s="189" t="s">
        <v>1297</v>
      </c>
      <c r="AN7" s="189" t="s">
        <v>1298</v>
      </c>
      <c r="AO7" s="3">
        <v>6</v>
      </c>
      <c r="AP7" s="3"/>
      <c r="AQ7" s="3">
        <v>7</v>
      </c>
      <c r="AR7" s="3"/>
      <c r="AS7" s="3">
        <v>5</v>
      </c>
      <c r="AT7" s="3"/>
      <c r="AU7" s="3">
        <v>6</v>
      </c>
      <c r="AV7" s="3"/>
      <c r="AW7" s="3">
        <v>6</v>
      </c>
      <c r="AX7" s="3" t="s">
        <v>1289</v>
      </c>
      <c r="AY7" s="3">
        <v>7</v>
      </c>
      <c r="AZ7" s="3"/>
      <c r="BA7" s="3">
        <v>6</v>
      </c>
      <c r="BB7" s="3"/>
      <c r="BC7" s="3">
        <v>5</v>
      </c>
      <c r="BD7" s="3"/>
      <c r="BE7" s="3">
        <v>8</v>
      </c>
      <c r="BF7" s="3"/>
      <c r="BG7" s="3">
        <f t="shared" si="5"/>
        <v>182</v>
      </c>
      <c r="BH7" s="121">
        <f t="shared" si="6"/>
        <v>6.275862068965517</v>
      </c>
      <c r="BI7" s="3">
        <v>6</v>
      </c>
      <c r="BJ7" s="3">
        <v>4</v>
      </c>
      <c r="BK7" s="3">
        <v>5</v>
      </c>
      <c r="BL7" s="3"/>
      <c r="BM7" s="3">
        <v>5</v>
      </c>
      <c r="BN7" s="3"/>
      <c r="BO7" s="3">
        <v>6</v>
      </c>
      <c r="BP7" s="3"/>
      <c r="BQ7" s="3">
        <v>6</v>
      </c>
      <c r="BR7" s="3"/>
      <c r="BS7" s="3">
        <f t="shared" si="7"/>
        <v>136</v>
      </c>
      <c r="BT7" s="122">
        <f t="shared" si="8"/>
        <v>5.666666666666667</v>
      </c>
      <c r="BU7" s="122">
        <f t="shared" si="9"/>
        <v>6</v>
      </c>
      <c r="BV7" s="238" t="s">
        <v>1297</v>
      </c>
      <c r="BW7" s="238" t="s">
        <v>1298</v>
      </c>
      <c r="BX7" s="212">
        <v>5</v>
      </c>
      <c r="BY7" s="238"/>
      <c r="BZ7" s="3">
        <v>6</v>
      </c>
      <c r="CA7" s="3"/>
      <c r="CB7" s="3">
        <v>7</v>
      </c>
      <c r="CC7" s="3"/>
      <c r="CD7" s="3">
        <v>5</v>
      </c>
      <c r="CE7" s="3">
        <v>4</v>
      </c>
      <c r="CF7" s="3">
        <v>6</v>
      </c>
      <c r="CG7" s="3">
        <v>4</v>
      </c>
      <c r="CH7" s="3">
        <f t="shared" si="10"/>
        <v>122</v>
      </c>
      <c r="CI7" s="149">
        <f t="shared" si="11"/>
        <v>5.809523809523809</v>
      </c>
      <c r="CJ7" s="8">
        <v>6</v>
      </c>
      <c r="CK7" s="3"/>
      <c r="CL7" s="3">
        <v>7</v>
      </c>
      <c r="CM7" s="3"/>
      <c r="CN7" s="3">
        <v>6</v>
      </c>
      <c r="CO7" s="3"/>
      <c r="CP7" s="3">
        <v>6</v>
      </c>
      <c r="CQ7" s="3"/>
      <c r="CR7" s="3">
        <v>8</v>
      </c>
      <c r="CS7" s="3"/>
      <c r="CT7" s="3">
        <v>7</v>
      </c>
      <c r="CU7" s="3">
        <v>4</v>
      </c>
      <c r="CV7" s="3">
        <v>8</v>
      </c>
      <c r="CW7" s="3"/>
      <c r="CX7" s="3"/>
      <c r="CY7" s="3"/>
      <c r="CZ7" s="3">
        <f>CX7*CX$5+CV7*CV$5+CT7*CT$5+CR7*CR$5+CP7*CP$5+CN7*CN$5+CL7*CL$5+CJ7*CJ$5</f>
        <v>166</v>
      </c>
      <c r="DA7" s="122">
        <f aca="true" t="shared" si="12" ref="DA7:DA48">CZ7/CZ$5</f>
        <v>6.64</v>
      </c>
      <c r="DB7" s="149">
        <f aca="true" t="shared" si="13" ref="DB7:DB48">(CZ7+CH7)/DB$5</f>
        <v>6.260869565217392</v>
      </c>
      <c r="DC7" s="122">
        <f aca="true" t="shared" si="14" ref="DC7:DC48">(CZ7+CH7+BS7+BG7+AJ7+V7)/DC$5</f>
        <v>6</v>
      </c>
      <c r="DD7" s="3"/>
      <c r="DE7" s="3"/>
      <c r="DF7" s="3"/>
      <c r="DG7" s="3"/>
      <c r="DH7" s="3"/>
      <c r="DI7" s="3"/>
      <c r="DJ7" s="3"/>
      <c r="DK7" s="3"/>
      <c r="DL7" s="3"/>
    </row>
    <row r="8" spans="1:116" ht="15.75">
      <c r="A8" s="2">
        <v>3</v>
      </c>
      <c r="B8" s="19" t="s">
        <v>1037</v>
      </c>
      <c r="C8" s="39" t="s">
        <v>132</v>
      </c>
      <c r="D8" s="29">
        <v>33431</v>
      </c>
      <c r="E8" s="2" t="s">
        <v>38</v>
      </c>
      <c r="F8" s="13" t="s">
        <v>420</v>
      </c>
      <c r="G8" s="14" t="s">
        <v>322</v>
      </c>
      <c r="H8" s="14">
        <v>6</v>
      </c>
      <c r="I8" s="14"/>
      <c r="J8" s="14">
        <v>6</v>
      </c>
      <c r="K8" s="14"/>
      <c r="L8" s="3">
        <v>5</v>
      </c>
      <c r="M8" s="3">
        <v>4</v>
      </c>
      <c r="N8" s="3">
        <v>5</v>
      </c>
      <c r="O8" s="3">
        <v>4</v>
      </c>
      <c r="P8" s="3">
        <v>5</v>
      </c>
      <c r="Q8" s="3"/>
      <c r="R8" s="3">
        <v>7</v>
      </c>
      <c r="S8" s="3"/>
      <c r="T8" s="3">
        <v>6</v>
      </c>
      <c r="U8" s="3"/>
      <c r="V8" s="3">
        <f t="shared" si="0"/>
        <v>121</v>
      </c>
      <c r="W8" s="122">
        <f t="shared" si="1"/>
        <v>5.5</v>
      </c>
      <c r="X8" s="3">
        <v>6</v>
      </c>
      <c r="Y8" s="3"/>
      <c r="Z8" s="3">
        <v>5</v>
      </c>
      <c r="AA8" s="3"/>
      <c r="AB8" s="3">
        <v>7</v>
      </c>
      <c r="AC8" s="3">
        <v>4</v>
      </c>
      <c r="AD8" s="3">
        <v>6</v>
      </c>
      <c r="AE8" s="3"/>
      <c r="AF8" s="3">
        <v>5</v>
      </c>
      <c r="AG8" s="3"/>
      <c r="AH8" s="136">
        <v>5</v>
      </c>
      <c r="AI8" s="3">
        <v>3</v>
      </c>
      <c r="AJ8" s="8">
        <f t="shared" si="2"/>
        <v>146</v>
      </c>
      <c r="AK8" s="149">
        <f t="shared" si="3"/>
        <v>5.615384615384615</v>
      </c>
      <c r="AL8" s="144">
        <f t="shared" si="4"/>
        <v>5.5625</v>
      </c>
      <c r="AM8" s="189" t="s">
        <v>1297</v>
      </c>
      <c r="AN8" s="189" t="s">
        <v>1298</v>
      </c>
      <c r="AO8" s="3">
        <v>7</v>
      </c>
      <c r="AP8" s="3"/>
      <c r="AQ8" s="3">
        <v>6</v>
      </c>
      <c r="AR8" s="3"/>
      <c r="AS8" s="3">
        <v>6</v>
      </c>
      <c r="AT8" s="3"/>
      <c r="AU8" s="3">
        <v>5</v>
      </c>
      <c r="AV8" s="3"/>
      <c r="AW8" s="3">
        <v>6</v>
      </c>
      <c r="AX8" s="3"/>
      <c r="AY8" s="3">
        <v>6</v>
      </c>
      <c r="AZ8" s="3"/>
      <c r="BA8" s="3">
        <v>6</v>
      </c>
      <c r="BB8" s="3"/>
      <c r="BC8" s="3">
        <v>7</v>
      </c>
      <c r="BD8" s="3"/>
      <c r="BE8" s="3">
        <v>5</v>
      </c>
      <c r="BF8" s="3"/>
      <c r="BG8" s="3">
        <f t="shared" si="5"/>
        <v>172</v>
      </c>
      <c r="BH8" s="121">
        <f t="shared" si="6"/>
        <v>5.931034482758621</v>
      </c>
      <c r="BI8" s="3">
        <v>6</v>
      </c>
      <c r="BJ8" s="3"/>
      <c r="BK8" s="3">
        <v>5</v>
      </c>
      <c r="BL8" s="3">
        <v>4</v>
      </c>
      <c r="BM8" s="3">
        <v>5</v>
      </c>
      <c r="BN8" s="3"/>
      <c r="BO8" s="3">
        <v>6</v>
      </c>
      <c r="BP8" s="3"/>
      <c r="BQ8" s="3">
        <v>6</v>
      </c>
      <c r="BR8" s="3"/>
      <c r="BS8" s="3">
        <f t="shared" si="7"/>
        <v>136</v>
      </c>
      <c r="BT8" s="122">
        <f t="shared" si="8"/>
        <v>5.666666666666667</v>
      </c>
      <c r="BU8" s="122">
        <f t="shared" si="9"/>
        <v>5.811320754716981</v>
      </c>
      <c r="BV8" s="238" t="s">
        <v>1297</v>
      </c>
      <c r="BW8" s="238" t="s">
        <v>1298</v>
      </c>
      <c r="BX8" s="212">
        <v>7</v>
      </c>
      <c r="BY8" s="238"/>
      <c r="BZ8" s="3">
        <v>6</v>
      </c>
      <c r="CA8" s="3"/>
      <c r="CB8" s="3">
        <v>6</v>
      </c>
      <c r="CC8" s="3">
        <v>3</v>
      </c>
      <c r="CD8" s="3">
        <v>5</v>
      </c>
      <c r="CE8" s="3"/>
      <c r="CF8" s="3">
        <v>6</v>
      </c>
      <c r="CG8" s="3"/>
      <c r="CH8" s="3">
        <f t="shared" si="10"/>
        <v>129</v>
      </c>
      <c r="CI8" s="149">
        <f t="shared" si="11"/>
        <v>6.142857142857143</v>
      </c>
      <c r="CJ8" s="3">
        <v>5</v>
      </c>
      <c r="CK8" s="3"/>
      <c r="CL8" s="3">
        <v>7</v>
      </c>
      <c r="CM8" s="3"/>
      <c r="CN8" s="3">
        <v>6</v>
      </c>
      <c r="CO8" s="3"/>
      <c r="CP8" s="3">
        <v>7</v>
      </c>
      <c r="CQ8" s="3"/>
      <c r="CR8" s="3">
        <v>8</v>
      </c>
      <c r="CS8" s="3"/>
      <c r="CT8" s="3">
        <v>6</v>
      </c>
      <c r="CU8" s="3">
        <v>4</v>
      </c>
      <c r="CV8" s="3">
        <v>6</v>
      </c>
      <c r="CW8" s="3"/>
      <c r="CX8" s="3"/>
      <c r="CY8" s="3"/>
      <c r="CZ8" s="3">
        <f aca="true" t="shared" si="15" ref="CZ8:CZ48">CX8*CX$5+CV8*CV$5+CT8*CT$5+CR8*CR$5+CP8*CP$5+CN8*CN$5+CL8*CL$5+CJ8*CJ$5</f>
        <v>160</v>
      </c>
      <c r="DA8" s="122">
        <f t="shared" si="12"/>
        <v>6.4</v>
      </c>
      <c r="DB8" s="149">
        <f t="shared" si="13"/>
        <v>6.282608695652174</v>
      </c>
      <c r="DC8" s="122">
        <f t="shared" si="14"/>
        <v>5.877551020408164</v>
      </c>
      <c r="DD8" s="3"/>
      <c r="DE8" s="3"/>
      <c r="DF8" s="3"/>
      <c r="DG8" s="3"/>
      <c r="DH8" s="3"/>
      <c r="DI8" s="3"/>
      <c r="DJ8" s="3"/>
      <c r="DK8" s="3"/>
      <c r="DL8" s="3"/>
    </row>
    <row r="9" spans="1:116" ht="15.75">
      <c r="A9" s="2">
        <v>4</v>
      </c>
      <c r="B9" s="19" t="s">
        <v>452</v>
      </c>
      <c r="C9" s="39" t="s">
        <v>1038</v>
      </c>
      <c r="D9" s="29">
        <v>33801</v>
      </c>
      <c r="E9" s="2" t="s">
        <v>529</v>
      </c>
      <c r="F9" s="13" t="s">
        <v>72</v>
      </c>
      <c r="G9" s="14" t="s">
        <v>67</v>
      </c>
      <c r="H9" s="14">
        <v>7</v>
      </c>
      <c r="I9" s="14"/>
      <c r="J9" s="14">
        <v>5</v>
      </c>
      <c r="K9" s="14"/>
      <c r="L9" s="3">
        <v>5</v>
      </c>
      <c r="M9" s="3"/>
      <c r="N9" s="3">
        <v>5</v>
      </c>
      <c r="O9" s="3"/>
      <c r="P9" s="3">
        <v>7</v>
      </c>
      <c r="Q9" s="3"/>
      <c r="R9" s="3">
        <v>6</v>
      </c>
      <c r="S9" s="3"/>
      <c r="T9" s="3">
        <v>6</v>
      </c>
      <c r="U9" s="3">
        <v>4</v>
      </c>
      <c r="V9" s="3">
        <f t="shared" si="0"/>
        <v>128</v>
      </c>
      <c r="W9" s="122">
        <f t="shared" si="1"/>
        <v>5.818181818181818</v>
      </c>
      <c r="X9" s="3">
        <v>6</v>
      </c>
      <c r="Y9" s="3"/>
      <c r="Z9" s="3">
        <v>5</v>
      </c>
      <c r="AA9" s="3">
        <v>3</v>
      </c>
      <c r="AB9" s="3">
        <v>6</v>
      </c>
      <c r="AC9" s="3"/>
      <c r="AD9" s="3">
        <v>5</v>
      </c>
      <c r="AE9" s="3"/>
      <c r="AF9" s="3">
        <v>5</v>
      </c>
      <c r="AG9" s="3"/>
      <c r="AH9" s="136">
        <v>5</v>
      </c>
      <c r="AI9" s="3">
        <v>4</v>
      </c>
      <c r="AJ9" s="8">
        <f t="shared" si="2"/>
        <v>140</v>
      </c>
      <c r="AK9" s="149">
        <f t="shared" si="3"/>
        <v>5.384615384615385</v>
      </c>
      <c r="AL9" s="144">
        <f t="shared" si="4"/>
        <v>5.583333333333333</v>
      </c>
      <c r="AM9" s="189" t="s">
        <v>1297</v>
      </c>
      <c r="AN9" s="189" t="s">
        <v>1298</v>
      </c>
      <c r="AO9" s="3">
        <v>6</v>
      </c>
      <c r="AP9" s="3"/>
      <c r="AQ9" s="3">
        <v>7</v>
      </c>
      <c r="AR9" s="3"/>
      <c r="AS9" s="3">
        <v>6</v>
      </c>
      <c r="AT9" s="3"/>
      <c r="AU9" s="3">
        <v>6</v>
      </c>
      <c r="AV9" s="3">
        <v>4</v>
      </c>
      <c r="AW9" s="3">
        <v>6</v>
      </c>
      <c r="AX9" s="3"/>
      <c r="AY9" s="3">
        <v>6</v>
      </c>
      <c r="AZ9" s="3"/>
      <c r="BA9" s="3">
        <v>7</v>
      </c>
      <c r="BB9" s="3"/>
      <c r="BC9" s="3">
        <v>7</v>
      </c>
      <c r="BD9" s="3"/>
      <c r="BE9" s="3">
        <v>6</v>
      </c>
      <c r="BF9" s="3"/>
      <c r="BG9" s="3">
        <f t="shared" si="5"/>
        <v>183</v>
      </c>
      <c r="BH9" s="122">
        <f t="shared" si="6"/>
        <v>6.310344827586207</v>
      </c>
      <c r="BI9" s="3">
        <v>5</v>
      </c>
      <c r="BJ9" s="3"/>
      <c r="BK9" s="3">
        <v>6</v>
      </c>
      <c r="BL9" s="3">
        <v>3</v>
      </c>
      <c r="BM9" s="3">
        <v>5</v>
      </c>
      <c r="BN9" s="3"/>
      <c r="BO9" s="3">
        <v>6</v>
      </c>
      <c r="BP9" s="3"/>
      <c r="BQ9" s="3">
        <v>6</v>
      </c>
      <c r="BR9" s="3"/>
      <c r="BS9" s="3">
        <f t="shared" si="7"/>
        <v>135</v>
      </c>
      <c r="BT9" s="122">
        <f t="shared" si="8"/>
        <v>5.625</v>
      </c>
      <c r="BU9" s="122">
        <f t="shared" si="9"/>
        <v>6</v>
      </c>
      <c r="BV9" s="238" t="s">
        <v>1299</v>
      </c>
      <c r="BW9" s="238" t="s">
        <v>1298</v>
      </c>
      <c r="BX9" s="212">
        <v>8</v>
      </c>
      <c r="BY9" s="238"/>
      <c r="BZ9" s="3">
        <v>5</v>
      </c>
      <c r="CA9" s="3"/>
      <c r="CB9" s="3">
        <v>5</v>
      </c>
      <c r="CC9" s="3"/>
      <c r="CD9" s="3">
        <v>5</v>
      </c>
      <c r="CE9" s="3"/>
      <c r="CF9" s="3">
        <v>5</v>
      </c>
      <c r="CG9" s="3"/>
      <c r="CH9" s="3">
        <f t="shared" si="10"/>
        <v>123</v>
      </c>
      <c r="CI9" s="149">
        <f t="shared" si="11"/>
        <v>5.857142857142857</v>
      </c>
      <c r="CJ9" s="3">
        <v>5</v>
      </c>
      <c r="CK9" s="3"/>
      <c r="CL9" s="3">
        <v>6</v>
      </c>
      <c r="CM9" s="3"/>
      <c r="CN9" s="3">
        <v>7</v>
      </c>
      <c r="CO9" s="3"/>
      <c r="CP9" s="3">
        <v>5</v>
      </c>
      <c r="CQ9" s="3"/>
      <c r="CR9" s="3">
        <v>7</v>
      </c>
      <c r="CS9" s="3"/>
      <c r="CT9" s="3">
        <v>5</v>
      </c>
      <c r="CU9" s="3"/>
      <c r="CV9" s="3">
        <v>9</v>
      </c>
      <c r="CW9" s="3"/>
      <c r="CX9" s="3"/>
      <c r="CY9" s="3"/>
      <c r="CZ9" s="3">
        <f t="shared" si="15"/>
        <v>146</v>
      </c>
      <c r="DA9" s="122">
        <f t="shared" si="12"/>
        <v>5.84</v>
      </c>
      <c r="DB9" s="149">
        <f t="shared" si="13"/>
        <v>5.8478260869565215</v>
      </c>
      <c r="DC9" s="122">
        <f t="shared" si="14"/>
        <v>5.816326530612245</v>
      </c>
      <c r="DD9" s="3"/>
      <c r="DE9" s="3"/>
      <c r="DF9" s="3"/>
      <c r="DG9" s="3"/>
      <c r="DH9" s="3"/>
      <c r="DI9" s="3"/>
      <c r="DJ9" s="3"/>
      <c r="DK9" s="3"/>
      <c r="DL9" s="3"/>
    </row>
    <row r="10" spans="1:116" ht="15.75">
      <c r="A10" s="2">
        <v>5</v>
      </c>
      <c r="B10" s="19" t="s">
        <v>1039</v>
      </c>
      <c r="C10" s="39" t="s">
        <v>26</v>
      </c>
      <c r="D10" s="29">
        <v>33911</v>
      </c>
      <c r="E10" s="2" t="s">
        <v>529</v>
      </c>
      <c r="F10" s="13" t="s">
        <v>390</v>
      </c>
      <c r="G10" s="14" t="s">
        <v>322</v>
      </c>
      <c r="H10" s="14">
        <v>7</v>
      </c>
      <c r="I10" s="14"/>
      <c r="J10" s="14">
        <v>7</v>
      </c>
      <c r="K10" s="14"/>
      <c r="L10" s="3">
        <v>5</v>
      </c>
      <c r="M10" s="3"/>
      <c r="N10" s="136">
        <v>7</v>
      </c>
      <c r="O10" s="3" t="s">
        <v>1292</v>
      </c>
      <c r="P10" s="3">
        <v>5</v>
      </c>
      <c r="Q10" s="3"/>
      <c r="R10" s="3">
        <v>6</v>
      </c>
      <c r="S10" s="3"/>
      <c r="T10" s="3">
        <v>7</v>
      </c>
      <c r="U10" s="3"/>
      <c r="V10" s="3">
        <f t="shared" si="0"/>
        <v>133</v>
      </c>
      <c r="W10" s="122">
        <f t="shared" si="1"/>
        <v>6.045454545454546</v>
      </c>
      <c r="X10" s="3">
        <v>5</v>
      </c>
      <c r="Y10" s="3">
        <v>4</v>
      </c>
      <c r="Z10" s="3">
        <v>5</v>
      </c>
      <c r="AA10" s="3"/>
      <c r="AB10" s="3">
        <v>6</v>
      </c>
      <c r="AC10" s="3"/>
      <c r="AD10" s="3">
        <v>6</v>
      </c>
      <c r="AE10" s="3"/>
      <c r="AF10" s="3">
        <v>5</v>
      </c>
      <c r="AG10" s="3"/>
      <c r="AH10" s="136">
        <v>5</v>
      </c>
      <c r="AI10" s="3">
        <v>3</v>
      </c>
      <c r="AJ10" s="8">
        <f t="shared" si="2"/>
        <v>136</v>
      </c>
      <c r="AK10" s="149">
        <f t="shared" si="3"/>
        <v>5.230769230769231</v>
      </c>
      <c r="AL10" s="144">
        <f t="shared" si="4"/>
        <v>5.604166666666667</v>
      </c>
      <c r="AM10" s="189" t="s">
        <v>1297</v>
      </c>
      <c r="AN10" s="189" t="s">
        <v>1298</v>
      </c>
      <c r="AO10" s="3">
        <v>6</v>
      </c>
      <c r="AP10" s="3"/>
      <c r="AQ10" s="3">
        <v>7</v>
      </c>
      <c r="AR10" s="3"/>
      <c r="AS10" s="3">
        <v>5</v>
      </c>
      <c r="AT10" s="3"/>
      <c r="AU10" s="3">
        <v>6</v>
      </c>
      <c r="AV10" s="3"/>
      <c r="AW10" s="3">
        <v>5</v>
      </c>
      <c r="AX10" s="3"/>
      <c r="AY10" s="3">
        <v>7</v>
      </c>
      <c r="AZ10" s="3"/>
      <c r="BA10" s="3">
        <v>6</v>
      </c>
      <c r="BB10" s="3"/>
      <c r="BC10" s="3">
        <v>7</v>
      </c>
      <c r="BD10" s="3"/>
      <c r="BE10" s="3">
        <v>6</v>
      </c>
      <c r="BF10" s="3"/>
      <c r="BG10" s="3">
        <f t="shared" si="5"/>
        <v>177</v>
      </c>
      <c r="BH10" s="122">
        <f t="shared" si="6"/>
        <v>6.103448275862069</v>
      </c>
      <c r="BI10" s="3">
        <v>6</v>
      </c>
      <c r="BJ10" s="3"/>
      <c r="BK10" s="3">
        <v>7</v>
      </c>
      <c r="BL10" s="3"/>
      <c r="BM10" s="3">
        <v>5</v>
      </c>
      <c r="BN10" s="3"/>
      <c r="BO10" s="3">
        <v>7</v>
      </c>
      <c r="BP10" s="3"/>
      <c r="BQ10" s="3">
        <v>7</v>
      </c>
      <c r="BR10" s="3"/>
      <c r="BS10" s="3">
        <f t="shared" si="7"/>
        <v>155</v>
      </c>
      <c r="BT10" s="122">
        <f t="shared" si="8"/>
        <v>6.458333333333333</v>
      </c>
      <c r="BU10" s="122">
        <f t="shared" si="9"/>
        <v>6.264150943396227</v>
      </c>
      <c r="BV10" s="238" t="s">
        <v>1299</v>
      </c>
      <c r="BW10" s="238" t="s">
        <v>1298</v>
      </c>
      <c r="BX10" s="212">
        <v>7</v>
      </c>
      <c r="BY10" s="238"/>
      <c r="BZ10" s="3">
        <v>6</v>
      </c>
      <c r="CA10" s="3"/>
      <c r="CB10" s="3">
        <v>6</v>
      </c>
      <c r="CC10" s="3"/>
      <c r="CD10" s="3">
        <v>5</v>
      </c>
      <c r="CE10" s="3"/>
      <c r="CF10" s="3">
        <v>6</v>
      </c>
      <c r="CG10" s="3"/>
      <c r="CH10" s="3">
        <f t="shared" si="10"/>
        <v>129</v>
      </c>
      <c r="CI10" s="149">
        <f t="shared" si="11"/>
        <v>6.142857142857143</v>
      </c>
      <c r="CJ10" s="3">
        <v>8</v>
      </c>
      <c r="CK10" s="3"/>
      <c r="CL10" s="3">
        <v>8</v>
      </c>
      <c r="CM10" s="3"/>
      <c r="CN10" s="3">
        <v>6</v>
      </c>
      <c r="CO10" s="3"/>
      <c r="CP10" s="3">
        <v>8</v>
      </c>
      <c r="CQ10" s="3"/>
      <c r="CR10" s="3">
        <v>8</v>
      </c>
      <c r="CS10" s="3"/>
      <c r="CT10" s="3">
        <v>7</v>
      </c>
      <c r="CU10" s="3"/>
      <c r="CV10" s="3">
        <v>9</v>
      </c>
      <c r="CW10" s="3"/>
      <c r="CX10" s="3"/>
      <c r="CY10" s="3"/>
      <c r="CZ10" s="3">
        <f t="shared" si="15"/>
        <v>188</v>
      </c>
      <c r="DA10" s="122">
        <f t="shared" si="12"/>
        <v>7.52</v>
      </c>
      <c r="DB10" s="149">
        <f t="shared" si="13"/>
        <v>6.891304347826087</v>
      </c>
      <c r="DC10" s="122">
        <f t="shared" si="14"/>
        <v>6.244897959183674</v>
      </c>
      <c r="DD10" s="3"/>
      <c r="DE10" s="3"/>
      <c r="DF10" s="3"/>
      <c r="DG10" s="3"/>
      <c r="DH10" s="3"/>
      <c r="DI10" s="3"/>
      <c r="DJ10" s="3"/>
      <c r="DK10" s="3"/>
      <c r="DL10" s="3"/>
    </row>
    <row r="11" spans="1:116" ht="15.75">
      <c r="A11" s="2">
        <v>6</v>
      </c>
      <c r="B11" s="19" t="s">
        <v>550</v>
      </c>
      <c r="C11" s="39" t="s">
        <v>791</v>
      </c>
      <c r="D11" s="29">
        <v>33482</v>
      </c>
      <c r="E11" s="2" t="s">
        <v>529</v>
      </c>
      <c r="F11" s="13" t="s">
        <v>1040</v>
      </c>
      <c r="G11" s="14" t="s">
        <v>177</v>
      </c>
      <c r="H11" s="14">
        <v>7</v>
      </c>
      <c r="I11" s="14"/>
      <c r="J11" s="14">
        <v>6</v>
      </c>
      <c r="K11" s="14"/>
      <c r="L11" s="3">
        <v>6</v>
      </c>
      <c r="M11" s="3"/>
      <c r="N11" s="3">
        <v>5</v>
      </c>
      <c r="O11" s="3"/>
      <c r="P11" s="3">
        <v>7</v>
      </c>
      <c r="Q11" s="3"/>
      <c r="R11" s="3">
        <v>6</v>
      </c>
      <c r="S11" s="3"/>
      <c r="T11" s="3">
        <v>8</v>
      </c>
      <c r="U11" s="3"/>
      <c r="V11" s="3">
        <f t="shared" si="0"/>
        <v>142</v>
      </c>
      <c r="W11" s="122">
        <f t="shared" si="1"/>
        <v>6.454545454545454</v>
      </c>
      <c r="X11" s="3">
        <v>6</v>
      </c>
      <c r="Y11" s="3"/>
      <c r="Z11" s="3">
        <v>7</v>
      </c>
      <c r="AA11" s="3">
        <v>4</v>
      </c>
      <c r="AB11" s="3">
        <v>8</v>
      </c>
      <c r="AC11" s="3"/>
      <c r="AD11" s="3">
        <v>5</v>
      </c>
      <c r="AE11" s="3"/>
      <c r="AF11" s="3">
        <v>5</v>
      </c>
      <c r="AG11" s="3"/>
      <c r="AH11" s="136">
        <v>6</v>
      </c>
      <c r="AI11" s="3" t="s">
        <v>1292</v>
      </c>
      <c r="AJ11" s="8">
        <f t="shared" si="2"/>
        <v>160</v>
      </c>
      <c r="AK11" s="149">
        <f t="shared" si="3"/>
        <v>6.153846153846154</v>
      </c>
      <c r="AL11" s="144">
        <f t="shared" si="4"/>
        <v>6.291666666666667</v>
      </c>
      <c r="AM11" s="189" t="s">
        <v>1299</v>
      </c>
      <c r="AN11" s="189" t="s">
        <v>1298</v>
      </c>
      <c r="AO11" s="3">
        <v>7</v>
      </c>
      <c r="AP11" s="3"/>
      <c r="AQ11" s="3">
        <v>6</v>
      </c>
      <c r="AR11" s="3"/>
      <c r="AS11" s="3">
        <v>7</v>
      </c>
      <c r="AT11" s="3"/>
      <c r="AU11" s="3">
        <v>7</v>
      </c>
      <c r="AV11" s="3"/>
      <c r="AW11" s="3">
        <v>5</v>
      </c>
      <c r="AX11" s="3"/>
      <c r="AY11" s="3">
        <v>6</v>
      </c>
      <c r="AZ11" s="3"/>
      <c r="BA11" s="3">
        <v>6</v>
      </c>
      <c r="BB11" s="3"/>
      <c r="BC11" s="3">
        <v>7</v>
      </c>
      <c r="BD11" s="3"/>
      <c r="BE11" s="3">
        <v>8</v>
      </c>
      <c r="BF11" s="3"/>
      <c r="BG11" s="3">
        <f t="shared" si="5"/>
        <v>192</v>
      </c>
      <c r="BH11" s="122">
        <f t="shared" si="6"/>
        <v>6.620689655172414</v>
      </c>
      <c r="BI11" s="3">
        <v>6</v>
      </c>
      <c r="BJ11" s="3"/>
      <c r="BK11" s="3">
        <v>5</v>
      </c>
      <c r="BL11" s="3"/>
      <c r="BM11" s="3">
        <v>5</v>
      </c>
      <c r="BN11" s="3">
        <v>4</v>
      </c>
      <c r="BO11" s="3">
        <v>5</v>
      </c>
      <c r="BP11" s="3"/>
      <c r="BQ11" s="3">
        <v>6</v>
      </c>
      <c r="BR11" s="3"/>
      <c r="BS11" s="3">
        <f t="shared" si="7"/>
        <v>130</v>
      </c>
      <c r="BT11" s="122">
        <f t="shared" si="8"/>
        <v>5.416666666666667</v>
      </c>
      <c r="BU11" s="122">
        <f t="shared" si="9"/>
        <v>6.0754716981132075</v>
      </c>
      <c r="BV11" s="238" t="s">
        <v>1299</v>
      </c>
      <c r="BW11" s="238" t="s">
        <v>1298</v>
      </c>
      <c r="BX11" s="212">
        <v>7</v>
      </c>
      <c r="BY11" s="238"/>
      <c r="BZ11" s="3">
        <v>6</v>
      </c>
      <c r="CA11" s="3">
        <v>4</v>
      </c>
      <c r="CB11" s="3">
        <v>8</v>
      </c>
      <c r="CC11" s="3"/>
      <c r="CD11" s="3">
        <v>5</v>
      </c>
      <c r="CE11" s="3"/>
      <c r="CF11" s="3">
        <v>5</v>
      </c>
      <c r="CG11" s="3">
        <v>4</v>
      </c>
      <c r="CH11" s="3">
        <f t="shared" si="10"/>
        <v>135</v>
      </c>
      <c r="CI11" s="149">
        <f t="shared" si="11"/>
        <v>6.428571428571429</v>
      </c>
      <c r="CJ11" s="3">
        <v>6</v>
      </c>
      <c r="CK11" s="3"/>
      <c r="CL11" s="3">
        <v>8</v>
      </c>
      <c r="CM11" s="3">
        <v>4</v>
      </c>
      <c r="CN11" s="3">
        <v>7</v>
      </c>
      <c r="CO11" s="3"/>
      <c r="CP11" s="3">
        <v>5</v>
      </c>
      <c r="CQ11" s="3"/>
      <c r="CR11" s="3">
        <v>7</v>
      </c>
      <c r="CS11" s="3"/>
      <c r="CT11" s="3">
        <v>6</v>
      </c>
      <c r="CU11" s="3" t="s">
        <v>1411</v>
      </c>
      <c r="CV11" s="3">
        <v>9</v>
      </c>
      <c r="CW11" s="3"/>
      <c r="CX11" s="3"/>
      <c r="CY11" s="3"/>
      <c r="CZ11" s="3">
        <f t="shared" si="15"/>
        <v>161</v>
      </c>
      <c r="DA11" s="122">
        <f t="shared" si="12"/>
        <v>6.44</v>
      </c>
      <c r="DB11" s="149">
        <f t="shared" si="13"/>
        <v>6.434782608695652</v>
      </c>
      <c r="DC11" s="122">
        <f t="shared" si="14"/>
        <v>6.258503401360544</v>
      </c>
      <c r="DD11" s="3"/>
      <c r="DE11" s="3"/>
      <c r="DF11" s="3"/>
      <c r="DG11" s="3"/>
      <c r="DH11" s="3"/>
      <c r="DI11" s="3"/>
      <c r="DJ11" s="3"/>
      <c r="DK11" s="3"/>
      <c r="DL11" s="3"/>
    </row>
    <row r="12" spans="1:116" ht="15.75">
      <c r="A12" s="2">
        <v>7</v>
      </c>
      <c r="B12" s="19" t="s">
        <v>1041</v>
      </c>
      <c r="C12" s="39" t="s">
        <v>793</v>
      </c>
      <c r="D12" s="29">
        <v>33910</v>
      </c>
      <c r="E12" s="2" t="s">
        <v>529</v>
      </c>
      <c r="F12" s="13" t="s">
        <v>420</v>
      </c>
      <c r="G12" s="14" t="s">
        <v>322</v>
      </c>
      <c r="H12" s="14">
        <v>7</v>
      </c>
      <c r="I12" s="14"/>
      <c r="J12" s="14">
        <v>7</v>
      </c>
      <c r="K12" s="14"/>
      <c r="L12" s="3">
        <v>6</v>
      </c>
      <c r="M12" s="3"/>
      <c r="N12" s="3">
        <v>5</v>
      </c>
      <c r="O12" s="3"/>
      <c r="P12" s="3">
        <v>5</v>
      </c>
      <c r="Q12" s="3"/>
      <c r="R12" s="3">
        <v>6</v>
      </c>
      <c r="S12" s="3"/>
      <c r="T12" s="3">
        <v>6</v>
      </c>
      <c r="U12" s="3"/>
      <c r="V12" s="3">
        <f t="shared" si="0"/>
        <v>122</v>
      </c>
      <c r="W12" s="122">
        <f t="shared" si="1"/>
        <v>5.545454545454546</v>
      </c>
      <c r="X12" s="136">
        <v>7</v>
      </c>
      <c r="Y12" s="3" t="s">
        <v>1289</v>
      </c>
      <c r="Z12" s="3">
        <v>5</v>
      </c>
      <c r="AA12" s="3"/>
      <c r="AB12" s="3">
        <v>5</v>
      </c>
      <c r="AC12" s="3"/>
      <c r="AD12" s="3">
        <v>5</v>
      </c>
      <c r="AE12" s="3"/>
      <c r="AF12" s="3">
        <v>6</v>
      </c>
      <c r="AG12" s="3"/>
      <c r="AH12" s="136">
        <v>5</v>
      </c>
      <c r="AI12" s="3"/>
      <c r="AJ12" s="8">
        <f t="shared" si="2"/>
        <v>148</v>
      </c>
      <c r="AK12" s="149">
        <f t="shared" si="3"/>
        <v>5.6923076923076925</v>
      </c>
      <c r="AL12" s="144">
        <f t="shared" si="4"/>
        <v>5.625</v>
      </c>
      <c r="AM12" s="189" t="s">
        <v>1297</v>
      </c>
      <c r="AN12" s="189" t="s">
        <v>1298</v>
      </c>
      <c r="AO12" s="3">
        <v>7</v>
      </c>
      <c r="AP12" s="3"/>
      <c r="AQ12" s="3">
        <v>6</v>
      </c>
      <c r="AR12" s="3"/>
      <c r="AS12" s="3">
        <v>6</v>
      </c>
      <c r="AT12" s="3"/>
      <c r="AU12" s="3">
        <v>5</v>
      </c>
      <c r="AV12" s="3"/>
      <c r="AW12" s="3">
        <v>5</v>
      </c>
      <c r="AX12" s="3">
        <v>4</v>
      </c>
      <c r="AY12" s="3">
        <v>6</v>
      </c>
      <c r="AZ12" s="3"/>
      <c r="BA12" s="3">
        <v>6</v>
      </c>
      <c r="BB12" s="3"/>
      <c r="BC12" s="3">
        <v>7</v>
      </c>
      <c r="BD12" s="3"/>
      <c r="BE12" s="3">
        <v>7</v>
      </c>
      <c r="BF12" s="3"/>
      <c r="BG12" s="3">
        <f t="shared" si="5"/>
        <v>177</v>
      </c>
      <c r="BH12" s="122">
        <f t="shared" si="6"/>
        <v>6.103448275862069</v>
      </c>
      <c r="BI12" s="3">
        <v>6</v>
      </c>
      <c r="BJ12" s="3"/>
      <c r="BK12" s="3">
        <v>7</v>
      </c>
      <c r="BL12" s="3"/>
      <c r="BM12" s="3">
        <v>5</v>
      </c>
      <c r="BN12" s="3"/>
      <c r="BO12" s="3">
        <v>6</v>
      </c>
      <c r="BP12" s="3"/>
      <c r="BQ12" s="3">
        <v>6</v>
      </c>
      <c r="BR12" s="3"/>
      <c r="BS12" s="3">
        <f t="shared" si="7"/>
        <v>144</v>
      </c>
      <c r="BT12" s="122">
        <f t="shared" si="8"/>
        <v>6</v>
      </c>
      <c r="BU12" s="122">
        <f t="shared" si="9"/>
        <v>6.056603773584905</v>
      </c>
      <c r="BV12" s="238" t="s">
        <v>1299</v>
      </c>
      <c r="BW12" s="238" t="s">
        <v>1298</v>
      </c>
      <c r="BX12" s="212">
        <v>6</v>
      </c>
      <c r="BY12" s="238"/>
      <c r="BZ12" s="3">
        <v>6</v>
      </c>
      <c r="CA12" s="3"/>
      <c r="CB12" s="3">
        <v>5</v>
      </c>
      <c r="CC12" s="3"/>
      <c r="CD12" s="3">
        <v>7</v>
      </c>
      <c r="CE12" s="3"/>
      <c r="CF12" s="3">
        <v>6</v>
      </c>
      <c r="CG12" s="3"/>
      <c r="CH12" s="3">
        <f t="shared" si="10"/>
        <v>124</v>
      </c>
      <c r="CI12" s="149">
        <f t="shared" si="11"/>
        <v>5.904761904761905</v>
      </c>
      <c r="CJ12" s="3">
        <v>7</v>
      </c>
      <c r="CK12" s="3"/>
      <c r="CL12" s="3">
        <v>7</v>
      </c>
      <c r="CM12" s="3"/>
      <c r="CN12" s="3">
        <v>8</v>
      </c>
      <c r="CO12" s="3"/>
      <c r="CP12" s="3">
        <v>6</v>
      </c>
      <c r="CQ12" s="3"/>
      <c r="CR12" s="3">
        <v>8</v>
      </c>
      <c r="CS12" s="3"/>
      <c r="CT12" s="3">
        <v>7</v>
      </c>
      <c r="CU12" s="3"/>
      <c r="CV12" s="3">
        <v>9</v>
      </c>
      <c r="CW12" s="3"/>
      <c r="CX12" s="3"/>
      <c r="CY12" s="3"/>
      <c r="CZ12" s="3">
        <f t="shared" si="15"/>
        <v>179</v>
      </c>
      <c r="DA12" s="122">
        <f t="shared" si="12"/>
        <v>7.16</v>
      </c>
      <c r="DB12" s="149">
        <f t="shared" si="13"/>
        <v>6.586956521739131</v>
      </c>
      <c r="DC12" s="122">
        <f t="shared" si="14"/>
        <v>6.081632653061225</v>
      </c>
      <c r="DD12" s="3"/>
      <c r="DE12" s="3"/>
      <c r="DF12" s="3"/>
      <c r="DG12" s="3"/>
      <c r="DH12" s="3"/>
      <c r="DI12" s="3"/>
      <c r="DJ12" s="3"/>
      <c r="DK12" s="3"/>
      <c r="DL12" s="3"/>
    </row>
    <row r="13" spans="1:116" ht="15.75">
      <c r="A13" s="2">
        <v>8</v>
      </c>
      <c r="B13" s="19" t="s">
        <v>1042</v>
      </c>
      <c r="C13" s="39" t="s">
        <v>797</v>
      </c>
      <c r="D13" s="29">
        <v>33914</v>
      </c>
      <c r="E13" s="2" t="s">
        <v>529</v>
      </c>
      <c r="F13" s="13" t="s">
        <v>75</v>
      </c>
      <c r="G13" s="14" t="s">
        <v>322</v>
      </c>
      <c r="H13" s="14">
        <v>7</v>
      </c>
      <c r="I13" s="14"/>
      <c r="J13" s="14">
        <v>5</v>
      </c>
      <c r="K13" s="14"/>
      <c r="L13" s="3">
        <v>7</v>
      </c>
      <c r="M13" s="3"/>
      <c r="N13" s="3">
        <v>7</v>
      </c>
      <c r="O13" s="3"/>
      <c r="P13" s="3">
        <v>6</v>
      </c>
      <c r="Q13" s="3"/>
      <c r="R13" s="3">
        <v>6</v>
      </c>
      <c r="S13" s="3"/>
      <c r="T13" s="3">
        <v>6</v>
      </c>
      <c r="U13" s="3"/>
      <c r="V13" s="3">
        <f t="shared" si="0"/>
        <v>141</v>
      </c>
      <c r="W13" s="122">
        <f t="shared" si="1"/>
        <v>6.409090909090909</v>
      </c>
      <c r="X13" s="3">
        <v>7</v>
      </c>
      <c r="Y13" s="3"/>
      <c r="Z13" s="3">
        <v>6</v>
      </c>
      <c r="AA13" s="3"/>
      <c r="AB13" s="3">
        <v>6</v>
      </c>
      <c r="AC13" s="3"/>
      <c r="AD13" s="3">
        <v>5</v>
      </c>
      <c r="AE13" s="3"/>
      <c r="AF13" s="3">
        <v>6</v>
      </c>
      <c r="AG13" s="3"/>
      <c r="AH13" s="136">
        <v>5</v>
      </c>
      <c r="AI13" s="3">
        <v>4</v>
      </c>
      <c r="AJ13" s="8">
        <f t="shared" si="2"/>
        <v>156</v>
      </c>
      <c r="AK13" s="149">
        <f t="shared" si="3"/>
        <v>6</v>
      </c>
      <c r="AL13" s="144">
        <f t="shared" si="4"/>
        <v>6.1875</v>
      </c>
      <c r="AM13" s="189" t="s">
        <v>1299</v>
      </c>
      <c r="AN13" s="189" t="s">
        <v>1298</v>
      </c>
      <c r="AO13" s="3">
        <v>7</v>
      </c>
      <c r="AP13" s="3"/>
      <c r="AQ13" s="3">
        <v>6</v>
      </c>
      <c r="AR13" s="3"/>
      <c r="AS13" s="3">
        <v>7</v>
      </c>
      <c r="AT13" s="3"/>
      <c r="AU13" s="3">
        <v>7</v>
      </c>
      <c r="AV13" s="3"/>
      <c r="AW13" s="3">
        <v>5</v>
      </c>
      <c r="AX13" s="3"/>
      <c r="AY13" s="3">
        <v>7</v>
      </c>
      <c r="AZ13" s="3"/>
      <c r="BA13" s="3">
        <v>6</v>
      </c>
      <c r="BB13" s="3"/>
      <c r="BC13" s="3">
        <v>7</v>
      </c>
      <c r="BD13" s="3"/>
      <c r="BE13" s="3">
        <v>8</v>
      </c>
      <c r="BF13" s="3"/>
      <c r="BG13" s="3">
        <f t="shared" si="5"/>
        <v>195</v>
      </c>
      <c r="BH13" s="122">
        <f t="shared" si="6"/>
        <v>6.724137931034483</v>
      </c>
      <c r="BI13" s="3">
        <v>7</v>
      </c>
      <c r="BJ13" s="3"/>
      <c r="BK13" s="3">
        <v>7</v>
      </c>
      <c r="BL13" s="3"/>
      <c r="BM13" s="3">
        <v>5</v>
      </c>
      <c r="BN13" s="3"/>
      <c r="BO13" s="3">
        <v>8</v>
      </c>
      <c r="BP13" s="3"/>
      <c r="BQ13" s="3">
        <v>6</v>
      </c>
      <c r="BR13" s="3"/>
      <c r="BS13" s="3">
        <f t="shared" si="7"/>
        <v>161</v>
      </c>
      <c r="BT13" s="122">
        <f t="shared" si="8"/>
        <v>6.708333333333333</v>
      </c>
      <c r="BU13" s="122">
        <f t="shared" si="9"/>
        <v>6.716981132075472</v>
      </c>
      <c r="BV13" s="238" t="s">
        <v>1299</v>
      </c>
      <c r="BW13" s="238" t="s">
        <v>1298</v>
      </c>
      <c r="BX13" s="212">
        <v>8</v>
      </c>
      <c r="BY13" s="238"/>
      <c r="BZ13" s="3">
        <v>7</v>
      </c>
      <c r="CA13" s="3"/>
      <c r="CB13" s="3">
        <v>6</v>
      </c>
      <c r="CC13" s="3"/>
      <c r="CD13" s="3">
        <v>5</v>
      </c>
      <c r="CE13" s="3"/>
      <c r="CF13" s="3">
        <v>9</v>
      </c>
      <c r="CG13" s="3"/>
      <c r="CH13" s="3">
        <f t="shared" si="10"/>
        <v>150</v>
      </c>
      <c r="CI13" s="149">
        <f t="shared" si="11"/>
        <v>7.142857142857143</v>
      </c>
      <c r="CJ13" s="3">
        <v>7</v>
      </c>
      <c r="CK13" s="3"/>
      <c r="CL13" s="3">
        <v>9</v>
      </c>
      <c r="CM13" s="3"/>
      <c r="CN13" s="3">
        <v>6</v>
      </c>
      <c r="CO13" s="3"/>
      <c r="CP13" s="3">
        <v>8</v>
      </c>
      <c r="CQ13" s="3"/>
      <c r="CR13" s="3">
        <v>8</v>
      </c>
      <c r="CS13" s="3"/>
      <c r="CT13" s="3">
        <v>5</v>
      </c>
      <c r="CU13" s="3"/>
      <c r="CV13" s="3">
        <v>9</v>
      </c>
      <c r="CW13" s="3"/>
      <c r="CX13" s="3"/>
      <c r="CY13" s="3"/>
      <c r="CZ13" s="3">
        <f t="shared" si="15"/>
        <v>177</v>
      </c>
      <c r="DA13" s="122">
        <f t="shared" si="12"/>
        <v>7.08</v>
      </c>
      <c r="DB13" s="149">
        <f t="shared" si="13"/>
        <v>7.108695652173913</v>
      </c>
      <c r="DC13" s="122">
        <f t="shared" si="14"/>
        <v>6.666666666666667</v>
      </c>
      <c r="DD13" s="3"/>
      <c r="DE13" s="3"/>
      <c r="DF13" s="3"/>
      <c r="DG13" s="3"/>
      <c r="DH13" s="3"/>
      <c r="DI13" s="3"/>
      <c r="DJ13" s="3"/>
      <c r="DK13" s="3"/>
      <c r="DL13" s="3"/>
    </row>
    <row r="14" spans="1:116" ht="15.75">
      <c r="A14" s="2">
        <v>9</v>
      </c>
      <c r="B14" s="19" t="s">
        <v>1043</v>
      </c>
      <c r="C14" s="39" t="s">
        <v>797</v>
      </c>
      <c r="D14" s="29">
        <v>33854</v>
      </c>
      <c r="E14" s="2" t="s">
        <v>529</v>
      </c>
      <c r="F14" s="13" t="s">
        <v>73</v>
      </c>
      <c r="G14" s="14" t="s">
        <v>67</v>
      </c>
      <c r="H14" s="14">
        <v>8</v>
      </c>
      <c r="I14" s="14"/>
      <c r="J14" s="14">
        <v>7</v>
      </c>
      <c r="K14" s="14"/>
      <c r="L14" s="3">
        <v>6</v>
      </c>
      <c r="M14" s="3"/>
      <c r="N14" s="3">
        <v>7</v>
      </c>
      <c r="O14" s="3"/>
      <c r="P14" s="3">
        <v>5</v>
      </c>
      <c r="Q14" s="3"/>
      <c r="R14" s="3">
        <v>6</v>
      </c>
      <c r="S14" s="3"/>
      <c r="T14" s="3">
        <v>6</v>
      </c>
      <c r="U14" s="3"/>
      <c r="V14" s="3">
        <f t="shared" si="0"/>
        <v>132</v>
      </c>
      <c r="W14" s="122">
        <f t="shared" si="1"/>
        <v>6</v>
      </c>
      <c r="X14" s="3">
        <v>6</v>
      </c>
      <c r="Y14" s="3"/>
      <c r="Z14" s="3">
        <v>6</v>
      </c>
      <c r="AA14" s="3"/>
      <c r="AB14" s="3">
        <v>8</v>
      </c>
      <c r="AC14" s="3"/>
      <c r="AD14" s="3">
        <v>5</v>
      </c>
      <c r="AE14" s="3"/>
      <c r="AF14" s="3">
        <v>5</v>
      </c>
      <c r="AG14" s="3"/>
      <c r="AH14" s="136">
        <v>5</v>
      </c>
      <c r="AI14" s="3"/>
      <c r="AJ14" s="8">
        <f t="shared" si="2"/>
        <v>151</v>
      </c>
      <c r="AK14" s="149">
        <f t="shared" si="3"/>
        <v>5.8076923076923075</v>
      </c>
      <c r="AL14" s="144">
        <f t="shared" si="4"/>
        <v>5.895833333333333</v>
      </c>
      <c r="AM14" s="189" t="s">
        <v>1297</v>
      </c>
      <c r="AN14" s="189" t="s">
        <v>1298</v>
      </c>
      <c r="AO14" s="3">
        <v>7</v>
      </c>
      <c r="AP14" s="3"/>
      <c r="AQ14" s="3">
        <v>6</v>
      </c>
      <c r="AR14" s="3"/>
      <c r="AS14" s="3">
        <v>5</v>
      </c>
      <c r="AT14" s="3"/>
      <c r="AU14" s="3">
        <v>7</v>
      </c>
      <c r="AV14" s="3"/>
      <c r="AW14" s="3">
        <v>6</v>
      </c>
      <c r="AX14" s="3"/>
      <c r="AY14" s="3">
        <v>7</v>
      </c>
      <c r="AZ14" s="3"/>
      <c r="BA14" s="3">
        <v>6</v>
      </c>
      <c r="BB14" s="3"/>
      <c r="BC14" s="3">
        <v>6</v>
      </c>
      <c r="BD14" s="3"/>
      <c r="BE14" s="3">
        <v>8</v>
      </c>
      <c r="BF14" s="3"/>
      <c r="BG14" s="3">
        <f t="shared" si="5"/>
        <v>189</v>
      </c>
      <c r="BH14" s="122">
        <f t="shared" si="6"/>
        <v>6.517241379310345</v>
      </c>
      <c r="BI14" s="3">
        <v>7</v>
      </c>
      <c r="BJ14" s="3"/>
      <c r="BK14" s="3">
        <v>6</v>
      </c>
      <c r="BL14" s="3"/>
      <c r="BM14" s="3">
        <v>5</v>
      </c>
      <c r="BN14" s="3"/>
      <c r="BO14" s="3">
        <v>8</v>
      </c>
      <c r="BP14" s="3"/>
      <c r="BQ14" s="3">
        <v>6</v>
      </c>
      <c r="BR14" s="3"/>
      <c r="BS14" s="3">
        <f t="shared" si="7"/>
        <v>157</v>
      </c>
      <c r="BT14" s="122">
        <f t="shared" si="8"/>
        <v>6.541666666666667</v>
      </c>
      <c r="BU14" s="122">
        <f t="shared" si="9"/>
        <v>6.528301886792453</v>
      </c>
      <c r="BV14" s="238" t="s">
        <v>1299</v>
      </c>
      <c r="BW14" s="238" t="s">
        <v>1298</v>
      </c>
      <c r="BX14" s="212">
        <v>8</v>
      </c>
      <c r="BY14" s="238"/>
      <c r="BZ14" s="3">
        <v>7</v>
      </c>
      <c r="CA14" s="3"/>
      <c r="CB14" s="3">
        <v>8</v>
      </c>
      <c r="CC14" s="3"/>
      <c r="CD14" s="3">
        <v>6</v>
      </c>
      <c r="CE14" s="3"/>
      <c r="CF14" s="3">
        <v>9</v>
      </c>
      <c r="CG14" s="3"/>
      <c r="CH14" s="3">
        <f t="shared" si="10"/>
        <v>163</v>
      </c>
      <c r="CI14" s="149">
        <f t="shared" si="11"/>
        <v>7.761904761904762</v>
      </c>
      <c r="CJ14" s="3">
        <v>7</v>
      </c>
      <c r="CK14" s="3"/>
      <c r="CL14" s="3">
        <v>8</v>
      </c>
      <c r="CM14" s="3"/>
      <c r="CN14" s="3">
        <v>7</v>
      </c>
      <c r="CO14" s="3"/>
      <c r="CP14" s="3">
        <v>9</v>
      </c>
      <c r="CQ14" s="3"/>
      <c r="CR14" s="3">
        <v>7</v>
      </c>
      <c r="CS14" s="3"/>
      <c r="CT14" s="3">
        <v>5</v>
      </c>
      <c r="CU14" s="3"/>
      <c r="CV14" s="3">
        <v>9</v>
      </c>
      <c r="CW14" s="3"/>
      <c r="CX14" s="3"/>
      <c r="CY14" s="3"/>
      <c r="CZ14" s="3">
        <f t="shared" si="15"/>
        <v>180</v>
      </c>
      <c r="DA14" s="122">
        <f t="shared" si="12"/>
        <v>7.2</v>
      </c>
      <c r="DB14" s="149">
        <f t="shared" si="13"/>
        <v>7.456521739130435</v>
      </c>
      <c r="DC14" s="122">
        <f t="shared" si="14"/>
        <v>6.612244897959184</v>
      </c>
      <c r="DD14" s="3"/>
      <c r="DE14" s="3"/>
      <c r="DF14" s="3"/>
      <c r="DG14" s="3"/>
      <c r="DH14" s="3"/>
      <c r="DI14" s="3"/>
      <c r="DJ14" s="3"/>
      <c r="DK14" s="3"/>
      <c r="DL14" s="3"/>
    </row>
    <row r="15" spans="1:116" ht="15.75">
      <c r="A15" s="2">
        <v>10</v>
      </c>
      <c r="B15" s="19" t="s">
        <v>550</v>
      </c>
      <c r="C15" s="39" t="s">
        <v>64</v>
      </c>
      <c r="D15" s="29">
        <v>33486</v>
      </c>
      <c r="E15" s="2" t="s">
        <v>529</v>
      </c>
      <c r="F15" s="13" t="s">
        <v>297</v>
      </c>
      <c r="G15" s="14" t="s">
        <v>278</v>
      </c>
      <c r="H15" s="14">
        <v>7</v>
      </c>
      <c r="I15" s="14"/>
      <c r="J15" s="14">
        <v>6</v>
      </c>
      <c r="K15" s="14"/>
      <c r="L15" s="3">
        <v>6</v>
      </c>
      <c r="M15" s="3"/>
      <c r="N15" s="3">
        <v>8</v>
      </c>
      <c r="O15" s="3"/>
      <c r="P15" s="3">
        <v>6</v>
      </c>
      <c r="Q15" s="3"/>
      <c r="R15" s="3">
        <v>6</v>
      </c>
      <c r="S15" s="3"/>
      <c r="T15" s="3">
        <v>8</v>
      </c>
      <c r="U15" s="3"/>
      <c r="V15" s="3">
        <f t="shared" si="0"/>
        <v>152</v>
      </c>
      <c r="W15" s="122">
        <f t="shared" si="1"/>
        <v>6.909090909090909</v>
      </c>
      <c r="X15" s="3">
        <v>6</v>
      </c>
      <c r="Y15" s="3"/>
      <c r="Z15" s="3">
        <v>8</v>
      </c>
      <c r="AA15" s="3"/>
      <c r="AB15" s="3">
        <v>9</v>
      </c>
      <c r="AC15" s="3"/>
      <c r="AD15" s="3">
        <v>5</v>
      </c>
      <c r="AE15" s="3">
        <v>4</v>
      </c>
      <c r="AF15" s="3">
        <v>5</v>
      </c>
      <c r="AG15" s="3"/>
      <c r="AH15" s="136">
        <v>8</v>
      </c>
      <c r="AI15" s="3"/>
      <c r="AJ15" s="8">
        <f t="shared" si="2"/>
        <v>176</v>
      </c>
      <c r="AK15" s="149">
        <f t="shared" si="3"/>
        <v>6.769230769230769</v>
      </c>
      <c r="AL15" s="144">
        <f t="shared" si="4"/>
        <v>6.833333333333333</v>
      </c>
      <c r="AM15" s="189" t="s">
        <v>1299</v>
      </c>
      <c r="AN15" s="189" t="s">
        <v>1298</v>
      </c>
      <c r="AO15" s="3">
        <v>8</v>
      </c>
      <c r="AP15" s="3"/>
      <c r="AQ15" s="3">
        <v>8</v>
      </c>
      <c r="AR15" s="3"/>
      <c r="AS15" s="3">
        <v>5</v>
      </c>
      <c r="AT15" s="3"/>
      <c r="AU15" s="3">
        <v>6</v>
      </c>
      <c r="AV15" s="3"/>
      <c r="AW15" s="3">
        <v>6</v>
      </c>
      <c r="AX15" s="3"/>
      <c r="AY15" s="3">
        <v>7</v>
      </c>
      <c r="AZ15" s="3"/>
      <c r="BA15" s="3">
        <v>7</v>
      </c>
      <c r="BB15" s="3"/>
      <c r="BC15" s="3">
        <v>8</v>
      </c>
      <c r="BD15" s="3"/>
      <c r="BE15" s="3">
        <v>9</v>
      </c>
      <c r="BF15" s="3"/>
      <c r="BG15" s="3">
        <f t="shared" si="5"/>
        <v>207</v>
      </c>
      <c r="BH15" s="122">
        <f t="shared" si="6"/>
        <v>7.137931034482759</v>
      </c>
      <c r="BI15" s="3">
        <v>7</v>
      </c>
      <c r="BJ15" s="3"/>
      <c r="BK15" s="3">
        <v>7</v>
      </c>
      <c r="BL15" s="3"/>
      <c r="BM15" s="3">
        <v>5</v>
      </c>
      <c r="BN15" s="3"/>
      <c r="BO15" s="3">
        <v>8</v>
      </c>
      <c r="BP15" s="3"/>
      <c r="BQ15" s="3">
        <v>8</v>
      </c>
      <c r="BR15" s="3"/>
      <c r="BS15" s="3">
        <f t="shared" si="7"/>
        <v>171</v>
      </c>
      <c r="BT15" s="122">
        <f t="shared" si="8"/>
        <v>7.125</v>
      </c>
      <c r="BU15" s="122">
        <f t="shared" si="9"/>
        <v>7.132075471698113</v>
      </c>
      <c r="BV15" s="238" t="s">
        <v>1301</v>
      </c>
      <c r="BW15" s="238" t="s">
        <v>1298</v>
      </c>
      <c r="BX15" s="212">
        <v>8</v>
      </c>
      <c r="BY15" s="238"/>
      <c r="BZ15" s="3">
        <v>7</v>
      </c>
      <c r="CA15" s="3"/>
      <c r="CB15" s="3">
        <v>9</v>
      </c>
      <c r="CC15" s="3"/>
      <c r="CD15" s="3">
        <v>7</v>
      </c>
      <c r="CE15" s="3"/>
      <c r="CF15" s="3">
        <v>8</v>
      </c>
      <c r="CG15" s="3"/>
      <c r="CH15" s="3">
        <f t="shared" si="10"/>
        <v>167</v>
      </c>
      <c r="CI15" s="149">
        <f t="shared" si="11"/>
        <v>7.9523809523809526</v>
      </c>
      <c r="CJ15" s="3">
        <v>9</v>
      </c>
      <c r="CK15" s="3"/>
      <c r="CL15" s="3">
        <v>8</v>
      </c>
      <c r="CM15" s="3"/>
      <c r="CN15" s="3">
        <v>7</v>
      </c>
      <c r="CO15" s="3"/>
      <c r="CP15" s="3">
        <v>8</v>
      </c>
      <c r="CQ15" s="3"/>
      <c r="CR15" s="3">
        <v>9</v>
      </c>
      <c r="CS15" s="3"/>
      <c r="CT15" s="3">
        <v>8</v>
      </c>
      <c r="CU15" s="3"/>
      <c r="CV15" s="3">
        <v>7</v>
      </c>
      <c r="CW15" s="3"/>
      <c r="CX15" s="3"/>
      <c r="CY15" s="3"/>
      <c r="CZ15" s="3">
        <f t="shared" si="15"/>
        <v>202</v>
      </c>
      <c r="DA15" s="122">
        <f t="shared" si="12"/>
        <v>8.08</v>
      </c>
      <c r="DB15" s="149">
        <f t="shared" si="13"/>
        <v>8.021739130434783</v>
      </c>
      <c r="DC15" s="122">
        <f t="shared" si="14"/>
        <v>7.312925170068027</v>
      </c>
      <c r="DD15" s="3"/>
      <c r="DE15" s="3"/>
      <c r="DF15" s="3"/>
      <c r="DG15" s="3"/>
      <c r="DH15" s="3"/>
      <c r="DI15" s="3"/>
      <c r="DJ15" s="3"/>
      <c r="DK15" s="3"/>
      <c r="DL15" s="3"/>
    </row>
    <row r="16" spans="1:116" ht="15.75">
      <c r="A16" s="2">
        <v>11</v>
      </c>
      <c r="B16" s="19" t="s">
        <v>860</v>
      </c>
      <c r="C16" s="39" t="s">
        <v>215</v>
      </c>
      <c r="D16" s="29">
        <v>33856</v>
      </c>
      <c r="E16" s="2" t="s">
        <v>38</v>
      </c>
      <c r="F16" s="13" t="s">
        <v>83</v>
      </c>
      <c r="G16" s="14" t="s">
        <v>322</v>
      </c>
      <c r="H16" s="14">
        <v>7</v>
      </c>
      <c r="I16" s="14"/>
      <c r="J16" s="14">
        <v>7</v>
      </c>
      <c r="K16" s="14"/>
      <c r="L16" s="3">
        <v>7</v>
      </c>
      <c r="M16" s="3"/>
      <c r="N16" s="3">
        <v>5</v>
      </c>
      <c r="O16" s="3"/>
      <c r="P16" s="3">
        <v>8</v>
      </c>
      <c r="Q16" s="3"/>
      <c r="R16" s="3">
        <v>6</v>
      </c>
      <c r="S16" s="3"/>
      <c r="T16" s="3">
        <v>6</v>
      </c>
      <c r="U16" s="3"/>
      <c r="V16" s="3">
        <f t="shared" si="0"/>
        <v>141</v>
      </c>
      <c r="W16" s="122">
        <f t="shared" si="1"/>
        <v>6.409090909090909</v>
      </c>
      <c r="X16" s="3">
        <v>6</v>
      </c>
      <c r="Y16" s="3"/>
      <c r="Z16" s="3">
        <v>9</v>
      </c>
      <c r="AA16" s="3"/>
      <c r="AB16" s="3">
        <v>8</v>
      </c>
      <c r="AC16" s="3"/>
      <c r="AD16" s="3">
        <v>5</v>
      </c>
      <c r="AE16" s="3"/>
      <c r="AF16" s="3">
        <v>5</v>
      </c>
      <c r="AG16" s="3"/>
      <c r="AH16" s="136">
        <v>6</v>
      </c>
      <c r="AI16" s="3"/>
      <c r="AJ16" s="8">
        <f t="shared" si="2"/>
        <v>170</v>
      </c>
      <c r="AK16" s="149">
        <f t="shared" si="3"/>
        <v>6.538461538461538</v>
      </c>
      <c r="AL16" s="144">
        <f t="shared" si="4"/>
        <v>6.479166666666667</v>
      </c>
      <c r="AM16" s="189" t="s">
        <v>1299</v>
      </c>
      <c r="AN16" s="189" t="s">
        <v>1298</v>
      </c>
      <c r="AO16" s="3">
        <v>6</v>
      </c>
      <c r="AP16" s="3"/>
      <c r="AQ16" s="3">
        <v>7</v>
      </c>
      <c r="AR16" s="3"/>
      <c r="AS16" s="3">
        <v>5</v>
      </c>
      <c r="AT16" s="3"/>
      <c r="AU16" s="3">
        <v>6</v>
      </c>
      <c r="AV16" s="3"/>
      <c r="AW16" s="3">
        <v>5</v>
      </c>
      <c r="AX16" s="3"/>
      <c r="AY16" s="3">
        <v>6</v>
      </c>
      <c r="AZ16" s="3"/>
      <c r="BA16" s="3">
        <v>7</v>
      </c>
      <c r="BB16" s="3"/>
      <c r="BC16" s="3">
        <v>6</v>
      </c>
      <c r="BD16" s="3"/>
      <c r="BE16" s="3">
        <v>5</v>
      </c>
      <c r="BF16" s="3"/>
      <c r="BG16" s="3">
        <f t="shared" si="5"/>
        <v>170</v>
      </c>
      <c r="BH16" s="122">
        <f t="shared" si="6"/>
        <v>5.862068965517241</v>
      </c>
      <c r="BI16" s="3">
        <v>6</v>
      </c>
      <c r="BJ16" s="3"/>
      <c r="BK16" s="3">
        <v>6</v>
      </c>
      <c r="BL16" s="3"/>
      <c r="BM16" s="3">
        <v>5</v>
      </c>
      <c r="BN16" s="3"/>
      <c r="BO16" s="3">
        <v>5</v>
      </c>
      <c r="BP16" s="3"/>
      <c r="BQ16" s="3">
        <v>6</v>
      </c>
      <c r="BR16" s="3"/>
      <c r="BS16" s="3">
        <f t="shared" si="7"/>
        <v>134</v>
      </c>
      <c r="BT16" s="122">
        <f t="shared" si="8"/>
        <v>5.583333333333333</v>
      </c>
      <c r="BU16" s="122">
        <f t="shared" si="9"/>
        <v>5.735849056603773</v>
      </c>
      <c r="BV16" s="238" t="s">
        <v>1297</v>
      </c>
      <c r="BW16" s="238" t="s">
        <v>1298</v>
      </c>
      <c r="BX16" s="212">
        <v>6</v>
      </c>
      <c r="BY16" s="406">
        <v>4</v>
      </c>
      <c r="BZ16" s="3">
        <v>7</v>
      </c>
      <c r="CA16" s="3"/>
      <c r="CB16" s="3">
        <v>6</v>
      </c>
      <c r="CC16" s="3"/>
      <c r="CD16" s="3">
        <v>6</v>
      </c>
      <c r="CE16" s="3"/>
      <c r="CF16" s="3">
        <v>7</v>
      </c>
      <c r="CG16" s="3"/>
      <c r="CH16" s="3">
        <f t="shared" si="10"/>
        <v>133</v>
      </c>
      <c r="CI16" s="149">
        <f t="shared" si="11"/>
        <v>6.333333333333333</v>
      </c>
      <c r="CJ16" s="3">
        <v>7</v>
      </c>
      <c r="CK16" s="3"/>
      <c r="CL16" s="3">
        <v>7</v>
      </c>
      <c r="CM16" s="3"/>
      <c r="CN16" s="3">
        <v>8</v>
      </c>
      <c r="CO16" s="3"/>
      <c r="CP16" s="3">
        <v>7</v>
      </c>
      <c r="CQ16" s="3"/>
      <c r="CR16" s="3">
        <v>7</v>
      </c>
      <c r="CS16" s="3"/>
      <c r="CT16" s="3">
        <v>6</v>
      </c>
      <c r="CU16" s="3"/>
      <c r="CV16" s="3">
        <v>9</v>
      </c>
      <c r="CW16" s="3"/>
      <c r="CX16" s="3"/>
      <c r="CY16" s="3"/>
      <c r="CZ16" s="3">
        <f t="shared" si="15"/>
        <v>176</v>
      </c>
      <c r="DA16" s="122">
        <f t="shared" si="12"/>
        <v>7.04</v>
      </c>
      <c r="DB16" s="149">
        <f t="shared" si="13"/>
        <v>6.717391304347826</v>
      </c>
      <c r="DC16" s="122">
        <f t="shared" si="14"/>
        <v>6.285714285714286</v>
      </c>
      <c r="DD16" s="3"/>
      <c r="DE16" s="3"/>
      <c r="DF16" s="3"/>
      <c r="DG16" s="3"/>
      <c r="DH16" s="3"/>
      <c r="DI16" s="3"/>
      <c r="DJ16" s="3"/>
      <c r="DK16" s="3"/>
      <c r="DL16" s="3"/>
    </row>
    <row r="17" spans="1:116" ht="15.75">
      <c r="A17" s="2">
        <v>12</v>
      </c>
      <c r="B17" s="19" t="s">
        <v>452</v>
      </c>
      <c r="C17" s="39" t="s">
        <v>1044</v>
      </c>
      <c r="D17" s="29">
        <v>33673</v>
      </c>
      <c r="E17" s="2" t="s">
        <v>529</v>
      </c>
      <c r="F17" s="13" t="s">
        <v>72</v>
      </c>
      <c r="G17" s="14" t="s">
        <v>67</v>
      </c>
      <c r="H17" s="14">
        <v>7</v>
      </c>
      <c r="I17" s="14"/>
      <c r="J17" s="14">
        <v>7</v>
      </c>
      <c r="K17" s="14"/>
      <c r="L17" s="3">
        <v>7</v>
      </c>
      <c r="M17" s="3"/>
      <c r="N17" s="3">
        <v>5</v>
      </c>
      <c r="O17" s="3"/>
      <c r="P17" s="3">
        <v>7</v>
      </c>
      <c r="Q17" s="3"/>
      <c r="R17" s="3">
        <v>6</v>
      </c>
      <c r="S17" s="3"/>
      <c r="T17" s="3">
        <v>6</v>
      </c>
      <c r="U17" s="3"/>
      <c r="V17" s="3">
        <f t="shared" si="0"/>
        <v>136</v>
      </c>
      <c r="W17" s="122">
        <f t="shared" si="1"/>
        <v>6.181818181818182</v>
      </c>
      <c r="X17" s="3">
        <v>5</v>
      </c>
      <c r="Y17" s="3"/>
      <c r="Z17" s="3">
        <v>5</v>
      </c>
      <c r="AA17" s="3"/>
      <c r="AB17" s="3">
        <v>7</v>
      </c>
      <c r="AC17" s="3"/>
      <c r="AD17" s="3">
        <v>5</v>
      </c>
      <c r="AE17" s="3"/>
      <c r="AF17" s="3">
        <v>5</v>
      </c>
      <c r="AG17" s="3"/>
      <c r="AH17" s="136">
        <v>5</v>
      </c>
      <c r="AI17" s="3"/>
      <c r="AJ17" s="8">
        <f t="shared" si="2"/>
        <v>136</v>
      </c>
      <c r="AK17" s="149">
        <f t="shared" si="3"/>
        <v>5.230769230769231</v>
      </c>
      <c r="AL17" s="144">
        <f t="shared" si="4"/>
        <v>5.666666666666667</v>
      </c>
      <c r="AM17" s="189" t="s">
        <v>1297</v>
      </c>
      <c r="AN17" s="189" t="s">
        <v>1298</v>
      </c>
      <c r="AO17" s="3">
        <v>6</v>
      </c>
      <c r="AP17" s="3"/>
      <c r="AQ17" s="3">
        <v>7</v>
      </c>
      <c r="AR17" s="3"/>
      <c r="AS17" s="3">
        <v>7</v>
      </c>
      <c r="AT17" s="3"/>
      <c r="AU17" s="3">
        <v>7</v>
      </c>
      <c r="AV17" s="3"/>
      <c r="AW17" s="3">
        <v>8</v>
      </c>
      <c r="AX17" s="3"/>
      <c r="AY17" s="3">
        <v>6</v>
      </c>
      <c r="AZ17" s="3"/>
      <c r="BA17" s="3">
        <v>7</v>
      </c>
      <c r="BB17" s="3"/>
      <c r="BC17" s="3">
        <v>8</v>
      </c>
      <c r="BD17" s="3"/>
      <c r="BE17" s="3">
        <v>8</v>
      </c>
      <c r="BF17" s="3"/>
      <c r="BG17" s="3">
        <f t="shared" si="5"/>
        <v>207</v>
      </c>
      <c r="BH17" s="122">
        <f t="shared" si="6"/>
        <v>7.137931034482759</v>
      </c>
      <c r="BI17" s="3">
        <v>6</v>
      </c>
      <c r="BJ17" s="3"/>
      <c r="BK17" s="3">
        <v>7</v>
      </c>
      <c r="BL17" s="3"/>
      <c r="BM17" s="3">
        <v>6</v>
      </c>
      <c r="BN17" s="3"/>
      <c r="BO17" s="3">
        <v>8</v>
      </c>
      <c r="BP17" s="3"/>
      <c r="BQ17" s="3">
        <v>9</v>
      </c>
      <c r="BR17" s="3"/>
      <c r="BS17" s="3">
        <f t="shared" si="7"/>
        <v>175</v>
      </c>
      <c r="BT17" s="122">
        <f t="shared" si="8"/>
        <v>7.291666666666667</v>
      </c>
      <c r="BU17" s="122">
        <f t="shared" si="9"/>
        <v>7.2075471698113205</v>
      </c>
      <c r="BV17" s="238" t="s">
        <v>1301</v>
      </c>
      <c r="BW17" s="238" t="s">
        <v>1298</v>
      </c>
      <c r="BX17" s="212">
        <v>8</v>
      </c>
      <c r="BY17" s="238"/>
      <c r="BZ17" s="3">
        <v>7</v>
      </c>
      <c r="CA17" s="3"/>
      <c r="CB17" s="3">
        <v>8</v>
      </c>
      <c r="CC17" s="3"/>
      <c r="CD17" s="3">
        <v>6</v>
      </c>
      <c r="CE17" s="3"/>
      <c r="CF17" s="3">
        <v>5</v>
      </c>
      <c r="CG17" s="3"/>
      <c r="CH17" s="3">
        <f t="shared" si="10"/>
        <v>147</v>
      </c>
      <c r="CI17" s="149">
        <f t="shared" si="11"/>
        <v>7</v>
      </c>
      <c r="CJ17" s="3">
        <v>8</v>
      </c>
      <c r="CK17" s="3"/>
      <c r="CL17" s="3">
        <v>7</v>
      </c>
      <c r="CM17" s="3"/>
      <c r="CN17" s="3">
        <v>7</v>
      </c>
      <c r="CO17" s="3"/>
      <c r="CP17" s="3">
        <v>8</v>
      </c>
      <c r="CQ17" s="3"/>
      <c r="CR17" s="3">
        <v>8</v>
      </c>
      <c r="CS17" s="3"/>
      <c r="CT17" s="3">
        <v>7</v>
      </c>
      <c r="CU17" s="3"/>
      <c r="CV17" s="3">
        <v>8</v>
      </c>
      <c r="CW17" s="3"/>
      <c r="CX17" s="3"/>
      <c r="CY17" s="3"/>
      <c r="CZ17" s="3">
        <f t="shared" si="15"/>
        <v>188</v>
      </c>
      <c r="DA17" s="122">
        <f t="shared" si="12"/>
        <v>7.52</v>
      </c>
      <c r="DB17" s="149">
        <f t="shared" si="13"/>
        <v>7.282608695652174</v>
      </c>
      <c r="DC17" s="122">
        <f t="shared" si="14"/>
        <v>6.727891156462585</v>
      </c>
      <c r="DD17" s="3"/>
      <c r="DE17" s="3"/>
      <c r="DF17" s="3"/>
      <c r="DG17" s="3"/>
      <c r="DH17" s="3"/>
      <c r="DI17" s="3"/>
      <c r="DJ17" s="3"/>
      <c r="DK17" s="3"/>
      <c r="DL17" s="3"/>
    </row>
    <row r="18" spans="1:116" ht="15.75">
      <c r="A18" s="2">
        <v>13</v>
      </c>
      <c r="B18" s="19" t="s">
        <v>1045</v>
      </c>
      <c r="C18" s="39" t="s">
        <v>1046</v>
      </c>
      <c r="D18" s="29">
        <v>33710</v>
      </c>
      <c r="E18" s="2" t="s">
        <v>529</v>
      </c>
      <c r="F18" s="13" t="s">
        <v>1047</v>
      </c>
      <c r="G18" s="14" t="s">
        <v>133</v>
      </c>
      <c r="H18" s="14">
        <v>8</v>
      </c>
      <c r="I18" s="14"/>
      <c r="J18" s="14">
        <v>7</v>
      </c>
      <c r="K18" s="14"/>
      <c r="L18" s="3">
        <v>5</v>
      </c>
      <c r="M18" s="3"/>
      <c r="N18" s="3">
        <v>8</v>
      </c>
      <c r="O18" s="3"/>
      <c r="P18" s="3">
        <v>7</v>
      </c>
      <c r="Q18" s="3"/>
      <c r="R18" s="3">
        <v>7</v>
      </c>
      <c r="S18" s="3"/>
      <c r="T18" s="3">
        <v>6</v>
      </c>
      <c r="U18" s="3"/>
      <c r="V18" s="3">
        <f t="shared" si="0"/>
        <v>146</v>
      </c>
      <c r="W18" s="122">
        <f t="shared" si="1"/>
        <v>6.636363636363637</v>
      </c>
      <c r="X18" s="3">
        <v>6</v>
      </c>
      <c r="Y18" s="3"/>
      <c r="Z18" s="3">
        <v>5</v>
      </c>
      <c r="AA18" s="3"/>
      <c r="AB18" s="3">
        <v>8</v>
      </c>
      <c r="AC18" s="3"/>
      <c r="AD18" s="3">
        <v>5</v>
      </c>
      <c r="AE18" s="3"/>
      <c r="AF18" s="3">
        <v>6</v>
      </c>
      <c r="AG18" s="3"/>
      <c r="AH18" s="136">
        <v>5</v>
      </c>
      <c r="AI18" s="3"/>
      <c r="AJ18" s="8">
        <f t="shared" si="2"/>
        <v>150</v>
      </c>
      <c r="AK18" s="149">
        <f t="shared" si="3"/>
        <v>5.769230769230769</v>
      </c>
      <c r="AL18" s="144">
        <f t="shared" si="4"/>
        <v>6.166666666666667</v>
      </c>
      <c r="AM18" s="189" t="s">
        <v>1299</v>
      </c>
      <c r="AN18" s="189" t="s">
        <v>1298</v>
      </c>
      <c r="AO18" s="3">
        <v>6</v>
      </c>
      <c r="AP18" s="3"/>
      <c r="AQ18" s="3">
        <v>7</v>
      </c>
      <c r="AR18" s="3"/>
      <c r="AS18" s="3">
        <v>6</v>
      </c>
      <c r="AT18" s="3"/>
      <c r="AU18" s="3">
        <v>6</v>
      </c>
      <c r="AV18" s="3"/>
      <c r="AW18" s="3">
        <v>6</v>
      </c>
      <c r="AX18" s="3">
        <v>4</v>
      </c>
      <c r="AY18" s="3">
        <v>6</v>
      </c>
      <c r="AZ18" s="3"/>
      <c r="BA18" s="3">
        <v>7</v>
      </c>
      <c r="BB18" s="3"/>
      <c r="BC18" s="3">
        <v>8</v>
      </c>
      <c r="BD18" s="3"/>
      <c r="BE18" s="3">
        <v>7</v>
      </c>
      <c r="BF18" s="3"/>
      <c r="BG18" s="3">
        <f t="shared" si="5"/>
        <v>190</v>
      </c>
      <c r="BH18" s="122">
        <f t="shared" si="6"/>
        <v>6.551724137931035</v>
      </c>
      <c r="BI18" s="3">
        <v>7</v>
      </c>
      <c r="BJ18" s="3"/>
      <c r="BK18" s="3">
        <v>6</v>
      </c>
      <c r="BL18" s="3"/>
      <c r="BM18" s="3">
        <v>5</v>
      </c>
      <c r="BN18" s="3"/>
      <c r="BO18" s="3">
        <v>5</v>
      </c>
      <c r="BP18" s="3"/>
      <c r="BQ18" s="3">
        <v>7</v>
      </c>
      <c r="BR18" s="3"/>
      <c r="BS18" s="3">
        <f t="shared" si="7"/>
        <v>144</v>
      </c>
      <c r="BT18" s="122">
        <f t="shared" si="8"/>
        <v>6</v>
      </c>
      <c r="BU18" s="122">
        <f t="shared" si="9"/>
        <v>6.30188679245283</v>
      </c>
      <c r="BV18" s="238" t="s">
        <v>1299</v>
      </c>
      <c r="BW18" s="238" t="s">
        <v>1298</v>
      </c>
      <c r="BX18" s="212">
        <v>6</v>
      </c>
      <c r="BY18" s="238"/>
      <c r="BZ18" s="3">
        <v>6</v>
      </c>
      <c r="CA18" s="3"/>
      <c r="CB18" s="3">
        <v>6</v>
      </c>
      <c r="CC18" s="3"/>
      <c r="CD18" s="3">
        <v>5</v>
      </c>
      <c r="CE18" s="3"/>
      <c r="CF18" s="3">
        <v>5</v>
      </c>
      <c r="CG18" s="3">
        <v>3</v>
      </c>
      <c r="CH18" s="3">
        <f t="shared" si="10"/>
        <v>119</v>
      </c>
      <c r="CI18" s="149">
        <f t="shared" si="11"/>
        <v>5.666666666666667</v>
      </c>
      <c r="CJ18" s="3">
        <v>5</v>
      </c>
      <c r="CK18" s="3"/>
      <c r="CL18" s="3">
        <v>7</v>
      </c>
      <c r="CM18" s="3"/>
      <c r="CN18" s="3">
        <v>8</v>
      </c>
      <c r="CO18" s="3"/>
      <c r="CP18" s="3">
        <v>7</v>
      </c>
      <c r="CQ18" s="3"/>
      <c r="CR18" s="3">
        <v>7</v>
      </c>
      <c r="CS18" s="3"/>
      <c r="CT18" s="3">
        <v>7</v>
      </c>
      <c r="CU18" s="3"/>
      <c r="CV18" s="3">
        <v>9</v>
      </c>
      <c r="CW18" s="3"/>
      <c r="CX18" s="3"/>
      <c r="CY18" s="3"/>
      <c r="CZ18" s="3">
        <f t="shared" si="15"/>
        <v>173</v>
      </c>
      <c r="DA18" s="122">
        <f t="shared" si="12"/>
        <v>6.92</v>
      </c>
      <c r="DB18" s="149">
        <f t="shared" si="13"/>
        <v>6.3478260869565215</v>
      </c>
      <c r="DC18" s="122">
        <f t="shared" si="14"/>
        <v>6.272108843537415</v>
      </c>
      <c r="DD18" s="3"/>
      <c r="DE18" s="3"/>
      <c r="DF18" s="3"/>
      <c r="DG18" s="3"/>
      <c r="DH18" s="3"/>
      <c r="DI18" s="3"/>
      <c r="DJ18" s="3"/>
      <c r="DK18" s="3"/>
      <c r="DL18" s="3"/>
    </row>
    <row r="19" spans="1:116" ht="15.75">
      <c r="A19" s="2">
        <v>14</v>
      </c>
      <c r="B19" s="19" t="s">
        <v>613</v>
      </c>
      <c r="C19" s="39" t="s">
        <v>616</v>
      </c>
      <c r="D19" s="29">
        <v>33940</v>
      </c>
      <c r="E19" s="2" t="s">
        <v>529</v>
      </c>
      <c r="F19" s="13" t="s">
        <v>390</v>
      </c>
      <c r="G19" s="14" t="s">
        <v>322</v>
      </c>
      <c r="H19" s="14">
        <v>8</v>
      </c>
      <c r="I19" s="14"/>
      <c r="J19" s="14">
        <v>7</v>
      </c>
      <c r="K19" s="14"/>
      <c r="L19" s="3">
        <v>8</v>
      </c>
      <c r="M19" s="3"/>
      <c r="N19" s="3">
        <v>5</v>
      </c>
      <c r="O19" s="3"/>
      <c r="P19" s="3">
        <v>9</v>
      </c>
      <c r="Q19" s="3"/>
      <c r="R19" s="3">
        <v>6</v>
      </c>
      <c r="S19" s="3"/>
      <c r="T19" s="3">
        <v>8</v>
      </c>
      <c r="U19" s="3"/>
      <c r="V19" s="3">
        <f t="shared" si="0"/>
        <v>160</v>
      </c>
      <c r="W19" s="122">
        <f t="shared" si="1"/>
        <v>7.2727272727272725</v>
      </c>
      <c r="X19" s="3">
        <v>6</v>
      </c>
      <c r="Y19" s="3"/>
      <c r="Z19" s="3">
        <v>6</v>
      </c>
      <c r="AA19" s="3"/>
      <c r="AB19" s="3">
        <v>8</v>
      </c>
      <c r="AC19" s="3"/>
      <c r="AD19" s="3">
        <v>7</v>
      </c>
      <c r="AE19" s="3"/>
      <c r="AF19" s="3">
        <v>6</v>
      </c>
      <c r="AG19" s="3"/>
      <c r="AH19" s="136">
        <v>6</v>
      </c>
      <c r="AI19" s="3"/>
      <c r="AJ19" s="8">
        <f t="shared" si="2"/>
        <v>165</v>
      </c>
      <c r="AK19" s="149">
        <f t="shared" si="3"/>
        <v>6.346153846153846</v>
      </c>
      <c r="AL19" s="144">
        <f t="shared" si="4"/>
        <v>6.770833333333333</v>
      </c>
      <c r="AM19" s="189" t="s">
        <v>1299</v>
      </c>
      <c r="AN19" s="189" t="s">
        <v>1298</v>
      </c>
      <c r="AO19" s="3">
        <v>6</v>
      </c>
      <c r="AP19" s="3"/>
      <c r="AQ19" s="3">
        <v>7</v>
      </c>
      <c r="AR19" s="3"/>
      <c r="AS19" s="3">
        <v>7</v>
      </c>
      <c r="AT19" s="3"/>
      <c r="AU19" s="3">
        <v>7</v>
      </c>
      <c r="AV19" s="3"/>
      <c r="AW19" s="3">
        <v>7</v>
      </c>
      <c r="AX19" s="3"/>
      <c r="AY19" s="3">
        <v>6</v>
      </c>
      <c r="AZ19" s="3"/>
      <c r="BA19" s="3">
        <v>7</v>
      </c>
      <c r="BB19" s="3"/>
      <c r="BC19" s="3">
        <v>8</v>
      </c>
      <c r="BD19" s="3"/>
      <c r="BE19" s="3">
        <v>8</v>
      </c>
      <c r="BF19" s="3"/>
      <c r="BG19" s="3">
        <f t="shared" si="5"/>
        <v>204</v>
      </c>
      <c r="BH19" s="122">
        <f t="shared" si="6"/>
        <v>7.0344827586206895</v>
      </c>
      <c r="BI19" s="3">
        <v>8</v>
      </c>
      <c r="BJ19" s="3"/>
      <c r="BK19" s="3">
        <v>9</v>
      </c>
      <c r="BL19" s="3"/>
      <c r="BM19" s="3">
        <v>6</v>
      </c>
      <c r="BN19" s="3"/>
      <c r="BO19" s="3">
        <v>7</v>
      </c>
      <c r="BP19" s="3"/>
      <c r="BQ19" s="3">
        <v>7</v>
      </c>
      <c r="BR19" s="3"/>
      <c r="BS19" s="3">
        <f t="shared" si="7"/>
        <v>177</v>
      </c>
      <c r="BT19" s="122">
        <f t="shared" si="8"/>
        <v>7.375</v>
      </c>
      <c r="BU19" s="122">
        <f t="shared" si="9"/>
        <v>7.188679245283019</v>
      </c>
      <c r="BV19" s="238" t="s">
        <v>1301</v>
      </c>
      <c r="BW19" s="238" t="s">
        <v>1298</v>
      </c>
      <c r="BX19" s="212">
        <v>8</v>
      </c>
      <c r="BY19" s="238"/>
      <c r="BZ19" s="3">
        <v>8</v>
      </c>
      <c r="CA19" s="3"/>
      <c r="CB19" s="3">
        <v>6</v>
      </c>
      <c r="CC19" s="3"/>
      <c r="CD19" s="3">
        <v>7</v>
      </c>
      <c r="CE19" s="3"/>
      <c r="CF19" s="3">
        <v>7</v>
      </c>
      <c r="CG19" s="3"/>
      <c r="CH19" s="3">
        <f t="shared" si="10"/>
        <v>151</v>
      </c>
      <c r="CI19" s="149">
        <f t="shared" si="11"/>
        <v>7.190476190476191</v>
      </c>
      <c r="CJ19" s="3">
        <v>8</v>
      </c>
      <c r="CK19" s="3"/>
      <c r="CL19" s="3">
        <v>9</v>
      </c>
      <c r="CM19" s="3"/>
      <c r="CN19" s="3">
        <v>6</v>
      </c>
      <c r="CO19" s="3"/>
      <c r="CP19" s="3">
        <v>9</v>
      </c>
      <c r="CQ19" s="3"/>
      <c r="CR19" s="3">
        <v>8</v>
      </c>
      <c r="CS19" s="3"/>
      <c r="CT19" s="3">
        <v>8</v>
      </c>
      <c r="CU19" s="3"/>
      <c r="CV19" s="3">
        <v>9</v>
      </c>
      <c r="CW19" s="3"/>
      <c r="CX19" s="3"/>
      <c r="CY19" s="3"/>
      <c r="CZ19" s="3">
        <f t="shared" si="15"/>
        <v>201</v>
      </c>
      <c r="DA19" s="122">
        <f t="shared" si="12"/>
        <v>8.04</v>
      </c>
      <c r="DB19" s="149">
        <f t="shared" si="13"/>
        <v>7.6521739130434785</v>
      </c>
      <c r="DC19" s="122">
        <f t="shared" si="14"/>
        <v>7.197278911564626</v>
      </c>
      <c r="DD19" s="3"/>
      <c r="DE19" s="3"/>
      <c r="DF19" s="3"/>
      <c r="DG19" s="3"/>
      <c r="DH19" s="3"/>
      <c r="DI19" s="3"/>
      <c r="DJ19" s="3"/>
      <c r="DK19" s="3"/>
      <c r="DL19" s="3"/>
    </row>
    <row r="20" spans="1:116" ht="15.75">
      <c r="A20" s="2">
        <v>15</v>
      </c>
      <c r="B20" s="19" t="s">
        <v>1048</v>
      </c>
      <c r="C20" s="39" t="s">
        <v>809</v>
      </c>
      <c r="D20" s="29">
        <v>33783</v>
      </c>
      <c r="E20" s="2" t="s">
        <v>529</v>
      </c>
      <c r="F20" s="13" t="s">
        <v>420</v>
      </c>
      <c r="G20" s="14" t="s">
        <v>322</v>
      </c>
      <c r="H20" s="14">
        <v>7</v>
      </c>
      <c r="I20" s="14"/>
      <c r="J20" s="14">
        <v>6</v>
      </c>
      <c r="K20" s="14"/>
      <c r="L20" s="3">
        <v>5</v>
      </c>
      <c r="M20" s="3"/>
      <c r="N20" s="3">
        <v>6</v>
      </c>
      <c r="O20" s="3"/>
      <c r="P20" s="3">
        <v>7</v>
      </c>
      <c r="Q20" s="3"/>
      <c r="R20" s="3">
        <v>7</v>
      </c>
      <c r="S20" s="3"/>
      <c r="T20" s="3">
        <v>6</v>
      </c>
      <c r="U20" s="3"/>
      <c r="V20" s="3">
        <f t="shared" si="0"/>
        <v>136</v>
      </c>
      <c r="W20" s="122">
        <f t="shared" si="1"/>
        <v>6.181818181818182</v>
      </c>
      <c r="X20" s="3">
        <v>6</v>
      </c>
      <c r="Y20" s="3"/>
      <c r="Z20" s="3">
        <v>5</v>
      </c>
      <c r="AA20" s="3"/>
      <c r="AB20" s="3">
        <v>8</v>
      </c>
      <c r="AC20" s="3"/>
      <c r="AD20" s="3">
        <v>5</v>
      </c>
      <c r="AE20" s="3"/>
      <c r="AF20" s="3">
        <v>6</v>
      </c>
      <c r="AG20" s="3"/>
      <c r="AH20" s="136">
        <v>5</v>
      </c>
      <c r="AI20" s="3"/>
      <c r="AJ20" s="8">
        <f t="shared" si="2"/>
        <v>150</v>
      </c>
      <c r="AK20" s="149">
        <f t="shared" si="3"/>
        <v>5.769230769230769</v>
      </c>
      <c r="AL20" s="144">
        <f t="shared" si="4"/>
        <v>5.958333333333333</v>
      </c>
      <c r="AM20" s="189" t="s">
        <v>1297</v>
      </c>
      <c r="AN20" s="189" t="s">
        <v>1298</v>
      </c>
      <c r="AO20" s="3">
        <v>7</v>
      </c>
      <c r="AP20" s="3"/>
      <c r="AQ20" s="3">
        <v>7</v>
      </c>
      <c r="AR20" s="3"/>
      <c r="AS20" s="3">
        <v>7</v>
      </c>
      <c r="AT20" s="3"/>
      <c r="AU20" s="3">
        <v>5</v>
      </c>
      <c r="AV20" s="3"/>
      <c r="AW20" s="3">
        <v>6</v>
      </c>
      <c r="AX20" s="3"/>
      <c r="AY20" s="3">
        <v>6</v>
      </c>
      <c r="AZ20" s="3"/>
      <c r="BA20" s="3">
        <v>6</v>
      </c>
      <c r="BB20" s="3"/>
      <c r="BC20" s="3">
        <v>7</v>
      </c>
      <c r="BD20" s="3"/>
      <c r="BE20" s="3">
        <v>6</v>
      </c>
      <c r="BF20" s="3"/>
      <c r="BG20" s="3">
        <f t="shared" si="5"/>
        <v>182</v>
      </c>
      <c r="BH20" s="122">
        <f t="shared" si="6"/>
        <v>6.275862068965517</v>
      </c>
      <c r="BI20" s="3">
        <v>7</v>
      </c>
      <c r="BJ20" s="3"/>
      <c r="BK20" s="3">
        <v>6</v>
      </c>
      <c r="BL20" s="3"/>
      <c r="BM20" s="3">
        <v>5</v>
      </c>
      <c r="BN20" s="3"/>
      <c r="BO20" s="3">
        <v>5</v>
      </c>
      <c r="BP20" s="3"/>
      <c r="BQ20" s="3">
        <v>6</v>
      </c>
      <c r="BR20" s="3"/>
      <c r="BS20" s="3">
        <f t="shared" si="7"/>
        <v>139</v>
      </c>
      <c r="BT20" s="122">
        <f t="shared" si="8"/>
        <v>5.791666666666667</v>
      </c>
      <c r="BU20" s="122">
        <f t="shared" si="9"/>
        <v>6.056603773584905</v>
      </c>
      <c r="BV20" s="238" t="s">
        <v>1299</v>
      </c>
      <c r="BW20" s="238" t="s">
        <v>1298</v>
      </c>
      <c r="BX20" s="212">
        <v>7</v>
      </c>
      <c r="BY20" s="238"/>
      <c r="BZ20" s="3">
        <v>7</v>
      </c>
      <c r="CA20" s="3"/>
      <c r="CB20" s="3">
        <v>7</v>
      </c>
      <c r="CC20" s="3"/>
      <c r="CD20" s="3">
        <v>6</v>
      </c>
      <c r="CE20" s="3">
        <v>3</v>
      </c>
      <c r="CF20" s="3">
        <v>7</v>
      </c>
      <c r="CG20" s="3"/>
      <c r="CH20" s="3">
        <f t="shared" si="10"/>
        <v>144</v>
      </c>
      <c r="CI20" s="149">
        <f t="shared" si="11"/>
        <v>6.857142857142857</v>
      </c>
      <c r="CJ20" s="3">
        <v>7</v>
      </c>
      <c r="CK20" s="3"/>
      <c r="CL20" s="3">
        <v>6</v>
      </c>
      <c r="CM20" s="3"/>
      <c r="CN20" s="3">
        <v>6</v>
      </c>
      <c r="CO20" s="3"/>
      <c r="CP20" s="3">
        <v>8</v>
      </c>
      <c r="CQ20" s="3"/>
      <c r="CR20" s="3">
        <v>7</v>
      </c>
      <c r="CS20" s="3"/>
      <c r="CT20" s="3">
        <v>6</v>
      </c>
      <c r="CU20" s="3"/>
      <c r="CV20" s="3">
        <v>9</v>
      </c>
      <c r="CW20" s="3"/>
      <c r="CX20" s="3"/>
      <c r="CY20" s="3"/>
      <c r="CZ20" s="3">
        <f t="shared" si="15"/>
        <v>170</v>
      </c>
      <c r="DA20" s="122">
        <f t="shared" si="12"/>
        <v>6.8</v>
      </c>
      <c r="DB20" s="149">
        <f t="shared" si="13"/>
        <v>6.826086956521739</v>
      </c>
      <c r="DC20" s="122">
        <f t="shared" si="14"/>
        <v>6.26530612244898</v>
      </c>
      <c r="DD20" s="3"/>
      <c r="DE20" s="3"/>
      <c r="DF20" s="3"/>
      <c r="DG20" s="3"/>
      <c r="DH20" s="3"/>
      <c r="DI20" s="3"/>
      <c r="DJ20" s="3"/>
      <c r="DK20" s="3"/>
      <c r="DL20" s="3"/>
    </row>
    <row r="21" spans="1:116" ht="15.75">
      <c r="A21" s="2">
        <v>16</v>
      </c>
      <c r="B21" s="19" t="s">
        <v>880</v>
      </c>
      <c r="C21" s="39" t="s">
        <v>809</v>
      </c>
      <c r="D21" s="29">
        <v>33879</v>
      </c>
      <c r="E21" s="2" t="s">
        <v>529</v>
      </c>
      <c r="F21" s="13" t="s">
        <v>420</v>
      </c>
      <c r="G21" s="14" t="s">
        <v>322</v>
      </c>
      <c r="H21" s="14">
        <v>7</v>
      </c>
      <c r="I21" s="14"/>
      <c r="J21" s="14">
        <v>6</v>
      </c>
      <c r="K21" s="14"/>
      <c r="L21" s="3">
        <v>5</v>
      </c>
      <c r="M21" s="3"/>
      <c r="N21" s="3">
        <v>5</v>
      </c>
      <c r="O21" s="3"/>
      <c r="P21" s="3">
        <v>6</v>
      </c>
      <c r="Q21" s="3">
        <v>4</v>
      </c>
      <c r="R21" s="3">
        <v>7</v>
      </c>
      <c r="S21" s="3"/>
      <c r="T21" s="3">
        <v>6</v>
      </c>
      <c r="U21" s="3"/>
      <c r="V21" s="3">
        <f t="shared" si="0"/>
        <v>126</v>
      </c>
      <c r="W21" s="122">
        <f t="shared" si="1"/>
        <v>5.7272727272727275</v>
      </c>
      <c r="X21" s="3">
        <v>6</v>
      </c>
      <c r="Y21" s="3"/>
      <c r="Z21" s="3">
        <v>5</v>
      </c>
      <c r="AA21" s="3"/>
      <c r="AB21" s="3">
        <v>7</v>
      </c>
      <c r="AC21" s="3"/>
      <c r="AD21" s="3">
        <v>5</v>
      </c>
      <c r="AE21" s="3"/>
      <c r="AF21" s="3">
        <v>5</v>
      </c>
      <c r="AG21" s="3"/>
      <c r="AH21" s="136">
        <v>7</v>
      </c>
      <c r="AI21" s="3"/>
      <c r="AJ21" s="8">
        <f t="shared" si="2"/>
        <v>151</v>
      </c>
      <c r="AK21" s="149">
        <f t="shared" si="3"/>
        <v>5.8076923076923075</v>
      </c>
      <c r="AL21" s="144">
        <f t="shared" si="4"/>
        <v>5.770833333333333</v>
      </c>
      <c r="AM21" s="189" t="s">
        <v>1297</v>
      </c>
      <c r="AN21" s="189" t="s">
        <v>1298</v>
      </c>
      <c r="AO21" s="3">
        <v>6</v>
      </c>
      <c r="AP21" s="3"/>
      <c r="AQ21" s="3">
        <v>7</v>
      </c>
      <c r="AR21" s="3"/>
      <c r="AS21" s="3">
        <v>5</v>
      </c>
      <c r="AT21" s="3">
        <v>4</v>
      </c>
      <c r="AU21" s="3">
        <v>6</v>
      </c>
      <c r="AV21" s="3"/>
      <c r="AW21" s="3">
        <v>5</v>
      </c>
      <c r="AX21" s="3"/>
      <c r="AY21" s="3">
        <v>7</v>
      </c>
      <c r="AZ21" s="3"/>
      <c r="BA21" s="3">
        <v>7</v>
      </c>
      <c r="BB21" s="3"/>
      <c r="BC21" s="3">
        <v>7</v>
      </c>
      <c r="BD21" s="3"/>
      <c r="BE21" s="3">
        <v>7</v>
      </c>
      <c r="BF21" s="3"/>
      <c r="BG21" s="3">
        <f t="shared" si="5"/>
        <v>184</v>
      </c>
      <c r="BH21" s="122">
        <f t="shared" si="6"/>
        <v>6.344827586206897</v>
      </c>
      <c r="BI21" s="3">
        <v>6</v>
      </c>
      <c r="BJ21" s="3"/>
      <c r="BK21" s="3">
        <v>6</v>
      </c>
      <c r="BL21" s="3"/>
      <c r="BM21" s="3">
        <v>6</v>
      </c>
      <c r="BN21" s="3"/>
      <c r="BO21" s="3">
        <v>5</v>
      </c>
      <c r="BP21" s="3"/>
      <c r="BQ21" s="3">
        <v>7</v>
      </c>
      <c r="BR21" s="3"/>
      <c r="BS21" s="3">
        <f t="shared" si="7"/>
        <v>143</v>
      </c>
      <c r="BT21" s="122">
        <f t="shared" si="8"/>
        <v>5.958333333333333</v>
      </c>
      <c r="BU21" s="122">
        <f t="shared" si="9"/>
        <v>6.169811320754717</v>
      </c>
      <c r="BV21" s="238" t="s">
        <v>1299</v>
      </c>
      <c r="BW21" s="238" t="s">
        <v>1298</v>
      </c>
      <c r="BX21" s="212">
        <v>8</v>
      </c>
      <c r="BY21" s="238"/>
      <c r="BZ21" s="3">
        <v>6</v>
      </c>
      <c r="CA21" s="3"/>
      <c r="CB21" s="3">
        <v>8</v>
      </c>
      <c r="CC21" s="3"/>
      <c r="CD21" s="3">
        <v>5</v>
      </c>
      <c r="CE21" s="3"/>
      <c r="CF21" s="3">
        <v>7</v>
      </c>
      <c r="CG21" s="3"/>
      <c r="CH21" s="3">
        <f t="shared" si="10"/>
        <v>149</v>
      </c>
      <c r="CI21" s="149">
        <f t="shared" si="11"/>
        <v>7.095238095238095</v>
      </c>
      <c r="CJ21" s="3">
        <v>7</v>
      </c>
      <c r="CK21" s="3"/>
      <c r="CL21" s="3">
        <v>9</v>
      </c>
      <c r="CM21" s="3"/>
      <c r="CN21" s="3">
        <v>6</v>
      </c>
      <c r="CO21" s="3"/>
      <c r="CP21" s="3">
        <v>8</v>
      </c>
      <c r="CQ21" s="3"/>
      <c r="CR21" s="3">
        <v>8</v>
      </c>
      <c r="CS21" s="3"/>
      <c r="CT21" s="3">
        <v>5</v>
      </c>
      <c r="CU21" s="3"/>
      <c r="CV21" s="3">
        <v>9</v>
      </c>
      <c r="CW21" s="3"/>
      <c r="CX21" s="3"/>
      <c r="CY21" s="3"/>
      <c r="CZ21" s="3">
        <f t="shared" si="15"/>
        <v>177</v>
      </c>
      <c r="DA21" s="122">
        <f t="shared" si="12"/>
        <v>7.08</v>
      </c>
      <c r="DB21" s="149">
        <f t="shared" si="13"/>
        <v>7.086956521739131</v>
      </c>
      <c r="DC21" s="122">
        <f t="shared" si="14"/>
        <v>6.326530612244898</v>
      </c>
      <c r="DD21" s="3"/>
      <c r="DE21" s="3"/>
      <c r="DF21" s="3"/>
      <c r="DG21" s="3"/>
      <c r="DH21" s="3"/>
      <c r="DI21" s="3"/>
      <c r="DJ21" s="3"/>
      <c r="DK21" s="3"/>
      <c r="DL21" s="3"/>
    </row>
    <row r="22" spans="1:116" ht="15.75">
      <c r="A22" s="2">
        <v>17</v>
      </c>
      <c r="B22" s="19" t="s">
        <v>1049</v>
      </c>
      <c r="C22" s="39" t="s">
        <v>447</v>
      </c>
      <c r="D22" s="29">
        <v>33561</v>
      </c>
      <c r="E22" s="2" t="s">
        <v>529</v>
      </c>
      <c r="F22" s="13" t="s">
        <v>420</v>
      </c>
      <c r="G22" s="14" t="s">
        <v>322</v>
      </c>
      <c r="H22" s="14">
        <v>8</v>
      </c>
      <c r="I22" s="14"/>
      <c r="J22" s="14">
        <v>7</v>
      </c>
      <c r="K22" s="14"/>
      <c r="L22" s="3">
        <v>5</v>
      </c>
      <c r="M22" s="3"/>
      <c r="N22" s="3">
        <v>6</v>
      </c>
      <c r="O22" s="3"/>
      <c r="P22" s="3">
        <v>6</v>
      </c>
      <c r="Q22" s="3"/>
      <c r="R22" s="3">
        <v>8</v>
      </c>
      <c r="S22" s="3"/>
      <c r="T22" s="3">
        <v>6</v>
      </c>
      <c r="U22" s="3"/>
      <c r="V22" s="3">
        <f t="shared" si="0"/>
        <v>134</v>
      </c>
      <c r="W22" s="122">
        <f t="shared" si="1"/>
        <v>6.090909090909091</v>
      </c>
      <c r="X22" s="3">
        <v>7</v>
      </c>
      <c r="Y22" s="3"/>
      <c r="Z22" s="3">
        <v>6</v>
      </c>
      <c r="AA22" s="3"/>
      <c r="AB22" s="3">
        <v>8</v>
      </c>
      <c r="AC22" s="3"/>
      <c r="AD22" s="3">
        <v>5</v>
      </c>
      <c r="AE22" s="3"/>
      <c r="AF22" s="3">
        <v>6</v>
      </c>
      <c r="AG22" s="3"/>
      <c r="AH22" s="136">
        <v>7</v>
      </c>
      <c r="AI22" s="3"/>
      <c r="AJ22" s="8">
        <f t="shared" si="2"/>
        <v>170</v>
      </c>
      <c r="AK22" s="149">
        <f t="shared" si="3"/>
        <v>6.538461538461538</v>
      </c>
      <c r="AL22" s="144">
        <f t="shared" si="4"/>
        <v>6.333333333333333</v>
      </c>
      <c r="AM22" s="189" t="s">
        <v>1299</v>
      </c>
      <c r="AN22" s="189" t="s">
        <v>1298</v>
      </c>
      <c r="AO22" s="3">
        <v>6</v>
      </c>
      <c r="AP22" s="3"/>
      <c r="AQ22" s="3">
        <v>7</v>
      </c>
      <c r="AR22" s="3"/>
      <c r="AS22" s="3">
        <v>6</v>
      </c>
      <c r="AT22" s="3"/>
      <c r="AU22" s="3">
        <v>6</v>
      </c>
      <c r="AV22" s="3"/>
      <c r="AW22" s="3">
        <v>7</v>
      </c>
      <c r="AX22" s="3"/>
      <c r="AY22" s="3">
        <v>6</v>
      </c>
      <c r="AZ22" s="3"/>
      <c r="BA22" s="3">
        <v>8</v>
      </c>
      <c r="BB22" s="3"/>
      <c r="BC22" s="3">
        <v>9</v>
      </c>
      <c r="BD22" s="3"/>
      <c r="BE22" s="3">
        <v>9</v>
      </c>
      <c r="BF22" s="3"/>
      <c r="BG22" s="3">
        <f t="shared" si="5"/>
        <v>207</v>
      </c>
      <c r="BH22" s="122">
        <f t="shared" si="6"/>
        <v>7.137931034482759</v>
      </c>
      <c r="BI22" s="3">
        <v>7</v>
      </c>
      <c r="BJ22" s="3"/>
      <c r="BK22" s="3">
        <v>7</v>
      </c>
      <c r="BL22" s="3"/>
      <c r="BM22" s="3">
        <v>6</v>
      </c>
      <c r="BN22" s="3"/>
      <c r="BO22" s="3">
        <v>6</v>
      </c>
      <c r="BP22" s="3"/>
      <c r="BQ22" s="3">
        <v>7</v>
      </c>
      <c r="BR22" s="3"/>
      <c r="BS22" s="3">
        <f t="shared" si="7"/>
        <v>158</v>
      </c>
      <c r="BT22" s="122">
        <f t="shared" si="8"/>
        <v>6.583333333333333</v>
      </c>
      <c r="BU22" s="122">
        <f t="shared" si="9"/>
        <v>6.886792452830188</v>
      </c>
      <c r="BV22" s="238" t="s">
        <v>1299</v>
      </c>
      <c r="BW22" s="238" t="s">
        <v>1298</v>
      </c>
      <c r="BX22" s="212">
        <v>9</v>
      </c>
      <c r="BY22" s="238"/>
      <c r="BZ22" s="3">
        <v>7</v>
      </c>
      <c r="CA22" s="3"/>
      <c r="CB22" s="3">
        <v>8</v>
      </c>
      <c r="CC22" s="3"/>
      <c r="CD22" s="3">
        <v>8</v>
      </c>
      <c r="CE22" s="3"/>
      <c r="CF22" s="3">
        <v>6</v>
      </c>
      <c r="CG22" s="3"/>
      <c r="CH22" s="3">
        <f t="shared" si="10"/>
        <v>163</v>
      </c>
      <c r="CI22" s="149">
        <f t="shared" si="11"/>
        <v>7.761904761904762</v>
      </c>
      <c r="CJ22" s="3">
        <v>8</v>
      </c>
      <c r="CK22" s="3"/>
      <c r="CL22" s="3">
        <v>8</v>
      </c>
      <c r="CM22" s="3"/>
      <c r="CN22" s="3">
        <v>7</v>
      </c>
      <c r="CO22" s="3"/>
      <c r="CP22" s="3">
        <v>9</v>
      </c>
      <c r="CQ22" s="3"/>
      <c r="CR22" s="3">
        <v>8</v>
      </c>
      <c r="CS22" s="3"/>
      <c r="CT22" s="3">
        <v>9</v>
      </c>
      <c r="CU22" s="3"/>
      <c r="CV22" s="3">
        <v>9</v>
      </c>
      <c r="CW22" s="3"/>
      <c r="CX22" s="3"/>
      <c r="CY22" s="3"/>
      <c r="CZ22" s="3">
        <f t="shared" si="15"/>
        <v>207</v>
      </c>
      <c r="DA22" s="122">
        <f t="shared" si="12"/>
        <v>8.28</v>
      </c>
      <c r="DB22" s="149">
        <f t="shared" si="13"/>
        <v>8.043478260869565</v>
      </c>
      <c r="DC22" s="122">
        <f t="shared" si="14"/>
        <v>7.068027210884353</v>
      </c>
      <c r="DD22" s="3"/>
      <c r="DE22" s="3"/>
      <c r="DF22" s="3"/>
      <c r="DG22" s="3"/>
      <c r="DH22" s="3"/>
      <c r="DI22" s="3"/>
      <c r="DJ22" s="3"/>
      <c r="DK22" s="3"/>
      <c r="DL22" s="3"/>
    </row>
    <row r="23" spans="1:116" ht="15.75">
      <c r="A23" s="2">
        <v>18</v>
      </c>
      <c r="B23" s="19" t="s">
        <v>1050</v>
      </c>
      <c r="C23" s="39" t="s">
        <v>219</v>
      </c>
      <c r="D23" s="29">
        <v>33542</v>
      </c>
      <c r="E23" s="2" t="s">
        <v>38</v>
      </c>
      <c r="F23" s="13" t="s">
        <v>87</v>
      </c>
      <c r="G23" s="14" t="s">
        <v>67</v>
      </c>
      <c r="H23" s="14">
        <v>7</v>
      </c>
      <c r="I23" s="14"/>
      <c r="J23" s="14">
        <v>5</v>
      </c>
      <c r="K23" s="14"/>
      <c r="L23" s="3">
        <v>5</v>
      </c>
      <c r="M23" s="3"/>
      <c r="N23" s="136">
        <v>6</v>
      </c>
      <c r="O23" s="3" t="s">
        <v>1289</v>
      </c>
      <c r="P23" s="3">
        <v>5</v>
      </c>
      <c r="Q23" s="3"/>
      <c r="R23" s="3">
        <v>5</v>
      </c>
      <c r="S23" s="3"/>
      <c r="T23" s="3">
        <v>6</v>
      </c>
      <c r="U23" s="3">
        <v>3</v>
      </c>
      <c r="V23" s="3">
        <f t="shared" si="0"/>
        <v>120</v>
      </c>
      <c r="W23" s="122">
        <f t="shared" si="1"/>
        <v>5.454545454545454</v>
      </c>
      <c r="X23" s="3">
        <v>5</v>
      </c>
      <c r="Y23" s="3"/>
      <c r="Z23" s="3">
        <v>5</v>
      </c>
      <c r="AA23" s="3"/>
      <c r="AB23" s="3">
        <v>6</v>
      </c>
      <c r="AC23" s="3"/>
      <c r="AD23" s="3">
        <v>6</v>
      </c>
      <c r="AE23" s="3"/>
      <c r="AF23" s="3">
        <v>5</v>
      </c>
      <c r="AG23" s="3"/>
      <c r="AH23" s="136">
        <v>8</v>
      </c>
      <c r="AI23" s="3" t="s">
        <v>1292</v>
      </c>
      <c r="AJ23" s="8">
        <f t="shared" si="2"/>
        <v>148</v>
      </c>
      <c r="AK23" s="149">
        <f t="shared" si="3"/>
        <v>5.6923076923076925</v>
      </c>
      <c r="AL23" s="144">
        <f t="shared" si="4"/>
        <v>5.583333333333333</v>
      </c>
      <c r="AM23" s="189" t="s">
        <v>1297</v>
      </c>
      <c r="AN23" s="189" t="s">
        <v>1298</v>
      </c>
      <c r="AO23" s="3">
        <v>6</v>
      </c>
      <c r="AP23" s="3"/>
      <c r="AQ23" s="3">
        <v>5</v>
      </c>
      <c r="AR23" s="3">
        <v>4</v>
      </c>
      <c r="AS23" s="3">
        <v>5</v>
      </c>
      <c r="AT23" s="3"/>
      <c r="AU23" s="3">
        <v>6</v>
      </c>
      <c r="AV23" s="3"/>
      <c r="AW23" s="3">
        <v>5</v>
      </c>
      <c r="AX23" s="3">
        <v>4</v>
      </c>
      <c r="AY23" s="3">
        <v>6</v>
      </c>
      <c r="AZ23" s="3"/>
      <c r="BA23" s="3">
        <v>5</v>
      </c>
      <c r="BB23" s="3"/>
      <c r="BC23" s="3">
        <v>7</v>
      </c>
      <c r="BD23" s="3"/>
      <c r="BE23" s="3">
        <v>5</v>
      </c>
      <c r="BF23" s="3"/>
      <c r="BG23" s="3">
        <f t="shared" si="5"/>
        <v>161</v>
      </c>
      <c r="BH23" s="122">
        <f t="shared" si="6"/>
        <v>5.551724137931035</v>
      </c>
      <c r="BI23" s="3">
        <v>6</v>
      </c>
      <c r="BJ23" s="3"/>
      <c r="BK23" s="3">
        <v>5</v>
      </c>
      <c r="BL23" s="3"/>
      <c r="BM23" s="3">
        <v>5</v>
      </c>
      <c r="BN23" s="3"/>
      <c r="BO23" s="3">
        <v>7</v>
      </c>
      <c r="BP23" s="3"/>
      <c r="BQ23" s="3">
        <v>6</v>
      </c>
      <c r="BR23" s="3"/>
      <c r="BS23" s="3">
        <f t="shared" si="7"/>
        <v>142</v>
      </c>
      <c r="BT23" s="122">
        <f t="shared" si="8"/>
        <v>5.916666666666667</v>
      </c>
      <c r="BU23" s="122">
        <f t="shared" si="9"/>
        <v>5.716981132075472</v>
      </c>
      <c r="BV23" s="238" t="s">
        <v>1297</v>
      </c>
      <c r="BW23" s="238" t="s">
        <v>1298</v>
      </c>
      <c r="BX23" s="212">
        <v>8</v>
      </c>
      <c r="BY23" s="238"/>
      <c r="BZ23" s="3">
        <v>6</v>
      </c>
      <c r="CA23" s="3"/>
      <c r="CB23" s="3">
        <v>5</v>
      </c>
      <c r="CC23" s="3"/>
      <c r="CD23" s="3">
        <v>5</v>
      </c>
      <c r="CE23" s="3"/>
      <c r="CF23" s="3">
        <v>5</v>
      </c>
      <c r="CG23" s="3"/>
      <c r="CH23" s="3">
        <f t="shared" si="10"/>
        <v>126</v>
      </c>
      <c r="CI23" s="149">
        <f t="shared" si="11"/>
        <v>6</v>
      </c>
      <c r="CJ23" s="3">
        <v>6</v>
      </c>
      <c r="CK23" s="3"/>
      <c r="CL23" s="3">
        <v>6</v>
      </c>
      <c r="CM23" s="3"/>
      <c r="CN23" s="3">
        <v>8</v>
      </c>
      <c r="CO23" s="3"/>
      <c r="CP23" s="3">
        <v>7</v>
      </c>
      <c r="CQ23" s="3"/>
      <c r="CR23" s="3">
        <v>7</v>
      </c>
      <c r="CS23" s="3"/>
      <c r="CT23" s="3">
        <v>7</v>
      </c>
      <c r="CU23" s="3"/>
      <c r="CV23" s="3">
        <v>9</v>
      </c>
      <c r="CW23" s="3"/>
      <c r="CX23" s="3"/>
      <c r="CY23" s="3"/>
      <c r="CZ23" s="3">
        <f t="shared" si="15"/>
        <v>174</v>
      </c>
      <c r="DA23" s="122">
        <f t="shared" si="12"/>
        <v>6.96</v>
      </c>
      <c r="DB23" s="149">
        <f t="shared" si="13"/>
        <v>6.521739130434782</v>
      </c>
      <c r="DC23" s="122">
        <f t="shared" si="14"/>
        <v>5.925170068027211</v>
      </c>
      <c r="DD23" s="3"/>
      <c r="DE23" s="3"/>
      <c r="DF23" s="3"/>
      <c r="DG23" s="3"/>
      <c r="DH23" s="3"/>
      <c r="DI23" s="3"/>
      <c r="DJ23" s="3"/>
      <c r="DK23" s="3"/>
      <c r="DL23" s="3"/>
    </row>
    <row r="24" spans="1:116" ht="15.75">
      <c r="A24" s="2">
        <v>19</v>
      </c>
      <c r="B24" s="19" t="s">
        <v>452</v>
      </c>
      <c r="C24" s="39" t="s">
        <v>219</v>
      </c>
      <c r="D24" s="29">
        <v>33239</v>
      </c>
      <c r="E24" s="2" t="s">
        <v>529</v>
      </c>
      <c r="F24" s="13" t="s">
        <v>263</v>
      </c>
      <c r="G24" s="14" t="s">
        <v>148</v>
      </c>
      <c r="H24" s="14">
        <v>7</v>
      </c>
      <c r="I24" s="14"/>
      <c r="J24" s="14">
        <v>7</v>
      </c>
      <c r="K24" s="14"/>
      <c r="L24" s="3">
        <v>7</v>
      </c>
      <c r="M24" s="3"/>
      <c r="N24" s="3">
        <v>5</v>
      </c>
      <c r="O24" s="3"/>
      <c r="P24" s="3">
        <v>5</v>
      </c>
      <c r="Q24" s="3"/>
      <c r="R24" s="3">
        <v>7</v>
      </c>
      <c r="S24" s="3"/>
      <c r="T24" s="3">
        <v>6</v>
      </c>
      <c r="U24" s="3"/>
      <c r="V24" s="3">
        <f t="shared" si="0"/>
        <v>129</v>
      </c>
      <c r="W24" s="122">
        <f t="shared" si="1"/>
        <v>5.863636363636363</v>
      </c>
      <c r="X24" s="3">
        <v>5</v>
      </c>
      <c r="Y24" s="3"/>
      <c r="Z24" s="3">
        <v>5</v>
      </c>
      <c r="AA24" s="3"/>
      <c r="AB24" s="3">
        <v>6</v>
      </c>
      <c r="AC24" s="3">
        <v>4</v>
      </c>
      <c r="AD24" s="3">
        <v>5</v>
      </c>
      <c r="AE24" s="3">
        <v>4</v>
      </c>
      <c r="AF24" s="3">
        <v>6</v>
      </c>
      <c r="AG24" s="3"/>
      <c r="AH24" s="136">
        <v>5</v>
      </c>
      <c r="AI24" s="3"/>
      <c r="AJ24" s="8">
        <f t="shared" si="2"/>
        <v>137</v>
      </c>
      <c r="AK24" s="149">
        <f t="shared" si="3"/>
        <v>5.269230769230769</v>
      </c>
      <c r="AL24" s="144">
        <f t="shared" si="4"/>
        <v>5.541666666666667</v>
      </c>
      <c r="AM24" s="189" t="s">
        <v>1297</v>
      </c>
      <c r="AN24" s="189" t="s">
        <v>1298</v>
      </c>
      <c r="AO24" s="3">
        <v>7</v>
      </c>
      <c r="AP24" s="3"/>
      <c r="AQ24" s="3">
        <v>7</v>
      </c>
      <c r="AR24" s="3"/>
      <c r="AS24" s="3">
        <v>5</v>
      </c>
      <c r="AT24" s="3"/>
      <c r="AU24" s="3">
        <v>7</v>
      </c>
      <c r="AV24" s="3"/>
      <c r="AW24" s="3">
        <v>5</v>
      </c>
      <c r="AX24" s="3"/>
      <c r="AY24" s="3">
        <v>7</v>
      </c>
      <c r="AZ24" s="3"/>
      <c r="BA24" s="3">
        <v>6</v>
      </c>
      <c r="BB24" s="3"/>
      <c r="BC24" s="3">
        <v>8</v>
      </c>
      <c r="BD24" s="3"/>
      <c r="BE24" s="3">
        <v>6</v>
      </c>
      <c r="BF24" s="3"/>
      <c r="BG24" s="3">
        <f t="shared" si="5"/>
        <v>187</v>
      </c>
      <c r="BH24" s="122">
        <f t="shared" si="6"/>
        <v>6.448275862068965</v>
      </c>
      <c r="BI24" s="3">
        <v>7</v>
      </c>
      <c r="BJ24" s="3"/>
      <c r="BK24" s="3">
        <v>6</v>
      </c>
      <c r="BL24" s="3"/>
      <c r="BM24" s="3">
        <v>6</v>
      </c>
      <c r="BN24" s="3"/>
      <c r="BO24" s="3">
        <v>5</v>
      </c>
      <c r="BP24" s="3"/>
      <c r="BQ24" s="3">
        <v>6</v>
      </c>
      <c r="BR24" s="3"/>
      <c r="BS24" s="3">
        <f t="shared" si="7"/>
        <v>143</v>
      </c>
      <c r="BT24" s="122">
        <f t="shared" si="8"/>
        <v>5.958333333333333</v>
      </c>
      <c r="BU24" s="122">
        <f t="shared" si="9"/>
        <v>6.226415094339623</v>
      </c>
      <c r="BV24" s="238" t="s">
        <v>1299</v>
      </c>
      <c r="BW24" s="238" t="s">
        <v>1298</v>
      </c>
      <c r="BX24" s="212">
        <v>7</v>
      </c>
      <c r="BY24" s="238"/>
      <c r="BZ24" s="3">
        <v>5</v>
      </c>
      <c r="CA24" s="3"/>
      <c r="CB24" s="3">
        <v>5</v>
      </c>
      <c r="CC24" s="3">
        <v>4</v>
      </c>
      <c r="CD24" s="3">
        <v>5</v>
      </c>
      <c r="CE24" s="3"/>
      <c r="CF24" s="3">
        <v>5</v>
      </c>
      <c r="CG24" s="3" t="s">
        <v>1292</v>
      </c>
      <c r="CH24" s="3">
        <f t="shared" si="10"/>
        <v>117</v>
      </c>
      <c r="CI24" s="149">
        <f t="shared" si="11"/>
        <v>5.571428571428571</v>
      </c>
      <c r="CJ24" s="3">
        <v>6</v>
      </c>
      <c r="CK24" s="3"/>
      <c r="CL24" s="3">
        <v>5</v>
      </c>
      <c r="CM24" s="3"/>
      <c r="CN24" s="3">
        <v>6</v>
      </c>
      <c r="CO24" s="3"/>
      <c r="CP24" s="3">
        <v>5</v>
      </c>
      <c r="CQ24" s="3"/>
      <c r="CR24" s="3">
        <v>6</v>
      </c>
      <c r="CS24" s="3"/>
      <c r="CT24" s="3">
        <v>8</v>
      </c>
      <c r="CU24" s="3"/>
      <c r="CV24" s="3">
        <v>9</v>
      </c>
      <c r="CW24" s="3"/>
      <c r="CX24" s="3"/>
      <c r="CY24" s="3"/>
      <c r="CZ24" s="3">
        <f t="shared" si="15"/>
        <v>155</v>
      </c>
      <c r="DA24" s="122">
        <f t="shared" si="12"/>
        <v>6.2</v>
      </c>
      <c r="DB24" s="149">
        <f t="shared" si="13"/>
        <v>5.913043478260869</v>
      </c>
      <c r="DC24" s="122">
        <f t="shared" si="14"/>
        <v>5.904761904761905</v>
      </c>
      <c r="DD24" s="3"/>
      <c r="DE24" s="3"/>
      <c r="DF24" s="3"/>
      <c r="DG24" s="3"/>
      <c r="DH24" s="3"/>
      <c r="DI24" s="3"/>
      <c r="DJ24" s="3"/>
      <c r="DK24" s="3"/>
      <c r="DL24" s="3"/>
    </row>
    <row r="25" spans="1:116" ht="15.75">
      <c r="A25" s="2">
        <v>20</v>
      </c>
      <c r="B25" s="19" t="s">
        <v>1051</v>
      </c>
      <c r="C25" s="39" t="s">
        <v>870</v>
      </c>
      <c r="D25" s="29">
        <v>33818</v>
      </c>
      <c r="E25" s="2" t="s">
        <v>529</v>
      </c>
      <c r="F25" s="13" t="s">
        <v>83</v>
      </c>
      <c r="G25" s="14" t="s">
        <v>322</v>
      </c>
      <c r="H25" s="14">
        <v>7</v>
      </c>
      <c r="I25" s="14"/>
      <c r="J25" s="14">
        <v>6</v>
      </c>
      <c r="K25" s="14"/>
      <c r="L25" s="3">
        <v>6</v>
      </c>
      <c r="M25" s="3"/>
      <c r="N25" s="3">
        <v>5</v>
      </c>
      <c r="O25" s="3"/>
      <c r="P25" s="136">
        <v>6</v>
      </c>
      <c r="Q25" s="3" t="s">
        <v>1289</v>
      </c>
      <c r="R25" s="3">
        <v>5</v>
      </c>
      <c r="S25" s="3"/>
      <c r="T25" s="3">
        <v>8</v>
      </c>
      <c r="U25" s="3"/>
      <c r="V25" s="3">
        <f t="shared" si="0"/>
        <v>134</v>
      </c>
      <c r="W25" s="122">
        <f t="shared" si="1"/>
        <v>6.090909090909091</v>
      </c>
      <c r="X25" s="3">
        <v>5</v>
      </c>
      <c r="Y25" s="3"/>
      <c r="Z25" s="3">
        <v>8</v>
      </c>
      <c r="AA25" s="3"/>
      <c r="AB25" s="3">
        <v>6</v>
      </c>
      <c r="AC25" s="3"/>
      <c r="AD25" s="3">
        <v>7</v>
      </c>
      <c r="AE25" s="3"/>
      <c r="AF25" s="3">
        <v>6</v>
      </c>
      <c r="AG25" s="3"/>
      <c r="AH25" s="136">
        <v>6</v>
      </c>
      <c r="AI25" s="3">
        <v>3</v>
      </c>
      <c r="AJ25" s="8">
        <f t="shared" si="2"/>
        <v>162</v>
      </c>
      <c r="AK25" s="149">
        <f t="shared" si="3"/>
        <v>6.230769230769231</v>
      </c>
      <c r="AL25" s="144">
        <f t="shared" si="4"/>
        <v>6.166666666666667</v>
      </c>
      <c r="AM25" s="189" t="s">
        <v>1297</v>
      </c>
      <c r="AN25" s="189" t="s">
        <v>1298</v>
      </c>
      <c r="AO25" s="3">
        <v>7</v>
      </c>
      <c r="AP25" s="3"/>
      <c r="AQ25" s="3">
        <v>6</v>
      </c>
      <c r="AR25" s="3"/>
      <c r="AS25" s="3">
        <v>5</v>
      </c>
      <c r="AT25" s="3"/>
      <c r="AU25" s="3">
        <v>8</v>
      </c>
      <c r="AV25" s="3"/>
      <c r="AW25" s="3">
        <v>6</v>
      </c>
      <c r="AX25" s="3"/>
      <c r="AY25" s="3">
        <v>7</v>
      </c>
      <c r="AZ25" s="3"/>
      <c r="BA25" s="3">
        <v>6</v>
      </c>
      <c r="BB25" s="3"/>
      <c r="BC25" s="3">
        <v>8</v>
      </c>
      <c r="BD25" s="3"/>
      <c r="BE25" s="3">
        <v>8</v>
      </c>
      <c r="BF25" s="3"/>
      <c r="BG25" s="3">
        <f t="shared" si="5"/>
        <v>199</v>
      </c>
      <c r="BH25" s="122">
        <f t="shared" si="6"/>
        <v>6.862068965517241</v>
      </c>
      <c r="BI25" s="3">
        <v>6</v>
      </c>
      <c r="BJ25" s="3"/>
      <c r="BK25" s="3">
        <v>6</v>
      </c>
      <c r="BL25" s="3"/>
      <c r="BM25" s="3">
        <v>6</v>
      </c>
      <c r="BN25" s="3"/>
      <c r="BO25" s="3">
        <v>6</v>
      </c>
      <c r="BP25" s="3"/>
      <c r="BQ25" s="3">
        <v>7</v>
      </c>
      <c r="BR25" s="3"/>
      <c r="BS25" s="3">
        <f t="shared" si="7"/>
        <v>149</v>
      </c>
      <c r="BT25" s="122">
        <f t="shared" si="8"/>
        <v>6.208333333333333</v>
      </c>
      <c r="BU25" s="122">
        <f t="shared" si="9"/>
        <v>6.566037735849057</v>
      </c>
      <c r="BV25" s="238" t="s">
        <v>1299</v>
      </c>
      <c r="BW25" s="238" t="s">
        <v>1298</v>
      </c>
      <c r="BX25" s="212">
        <v>8</v>
      </c>
      <c r="BY25" s="238"/>
      <c r="BZ25" s="3">
        <v>7</v>
      </c>
      <c r="CA25" s="3"/>
      <c r="CB25" s="3">
        <v>6</v>
      </c>
      <c r="CC25" s="3"/>
      <c r="CD25" s="3">
        <v>6</v>
      </c>
      <c r="CE25" s="3"/>
      <c r="CF25" s="3">
        <v>7</v>
      </c>
      <c r="CG25" s="3"/>
      <c r="CH25" s="3">
        <f t="shared" si="10"/>
        <v>145</v>
      </c>
      <c r="CI25" s="149">
        <f t="shared" si="11"/>
        <v>6.904761904761905</v>
      </c>
      <c r="CJ25" s="3">
        <v>6</v>
      </c>
      <c r="CK25" s="3"/>
      <c r="CL25" s="3">
        <v>9</v>
      </c>
      <c r="CM25" s="3"/>
      <c r="CN25" s="3">
        <v>6</v>
      </c>
      <c r="CO25" s="3"/>
      <c r="CP25" s="3">
        <v>8</v>
      </c>
      <c r="CQ25" s="3"/>
      <c r="CR25" s="3">
        <v>8</v>
      </c>
      <c r="CS25" s="3"/>
      <c r="CT25" s="3">
        <v>6</v>
      </c>
      <c r="CU25" s="3"/>
      <c r="CV25" s="3">
        <v>9</v>
      </c>
      <c r="CW25" s="3"/>
      <c r="CX25" s="3"/>
      <c r="CY25" s="3"/>
      <c r="CZ25" s="3">
        <f t="shared" si="15"/>
        <v>178</v>
      </c>
      <c r="DA25" s="122">
        <f t="shared" si="12"/>
        <v>7.12</v>
      </c>
      <c r="DB25" s="149">
        <f t="shared" si="13"/>
        <v>7.021739130434782</v>
      </c>
      <c r="DC25" s="122">
        <f t="shared" si="14"/>
        <v>6.578231292517007</v>
      </c>
      <c r="DD25" s="3"/>
      <c r="DE25" s="3"/>
      <c r="DF25" s="3"/>
      <c r="DG25" s="3"/>
      <c r="DH25" s="3"/>
      <c r="DI25" s="3"/>
      <c r="DJ25" s="3"/>
      <c r="DK25" s="3"/>
      <c r="DL25" s="3"/>
    </row>
    <row r="26" spans="1:116" ht="15.75">
      <c r="A26" s="2">
        <v>21</v>
      </c>
      <c r="B26" s="19" t="s">
        <v>1052</v>
      </c>
      <c r="C26" s="39" t="s">
        <v>1053</v>
      </c>
      <c r="D26" s="29">
        <v>33664</v>
      </c>
      <c r="E26" s="2" t="s">
        <v>529</v>
      </c>
      <c r="F26" s="13" t="s">
        <v>87</v>
      </c>
      <c r="G26" s="14" t="s">
        <v>67</v>
      </c>
      <c r="H26" s="14">
        <v>7</v>
      </c>
      <c r="I26" s="14"/>
      <c r="J26" s="14">
        <v>6</v>
      </c>
      <c r="K26" s="14"/>
      <c r="L26" s="3">
        <v>5</v>
      </c>
      <c r="M26" s="3"/>
      <c r="N26" s="3">
        <v>5</v>
      </c>
      <c r="O26" s="3">
        <v>4</v>
      </c>
      <c r="P26" s="136">
        <v>5</v>
      </c>
      <c r="Q26" s="3">
        <v>4</v>
      </c>
      <c r="R26" s="3">
        <v>7</v>
      </c>
      <c r="S26" s="3"/>
      <c r="T26" s="3">
        <v>6</v>
      </c>
      <c r="U26" s="3"/>
      <c r="V26" s="3">
        <f t="shared" si="0"/>
        <v>121</v>
      </c>
      <c r="W26" s="122">
        <f t="shared" si="1"/>
        <v>5.5</v>
      </c>
      <c r="X26" s="3">
        <v>5</v>
      </c>
      <c r="Y26" s="3"/>
      <c r="Z26" s="3">
        <v>6</v>
      </c>
      <c r="AA26" s="3"/>
      <c r="AB26" s="3">
        <v>7</v>
      </c>
      <c r="AC26" s="3"/>
      <c r="AD26" s="3">
        <v>5</v>
      </c>
      <c r="AE26" s="3"/>
      <c r="AF26" s="3">
        <v>5</v>
      </c>
      <c r="AG26" s="3"/>
      <c r="AH26" s="136">
        <v>5</v>
      </c>
      <c r="AI26" s="3">
        <v>3</v>
      </c>
      <c r="AJ26" s="8">
        <f t="shared" si="2"/>
        <v>141</v>
      </c>
      <c r="AK26" s="149">
        <f t="shared" si="3"/>
        <v>5.423076923076923</v>
      </c>
      <c r="AL26" s="144">
        <f t="shared" si="4"/>
        <v>5.458333333333333</v>
      </c>
      <c r="AM26" s="189" t="s">
        <v>1297</v>
      </c>
      <c r="AN26" s="189" t="s">
        <v>1298</v>
      </c>
      <c r="AO26" s="3">
        <v>6</v>
      </c>
      <c r="AP26" s="3"/>
      <c r="AQ26" s="3">
        <v>7</v>
      </c>
      <c r="AR26" s="3"/>
      <c r="AS26" s="3">
        <v>6</v>
      </c>
      <c r="AT26" s="3"/>
      <c r="AU26" s="3">
        <v>5</v>
      </c>
      <c r="AV26" s="3">
        <v>4</v>
      </c>
      <c r="AW26" s="3">
        <v>5</v>
      </c>
      <c r="AX26" s="3"/>
      <c r="AY26" s="3">
        <v>7</v>
      </c>
      <c r="AZ26" s="3"/>
      <c r="BA26" s="3">
        <v>6</v>
      </c>
      <c r="BB26" s="3"/>
      <c r="BC26" s="3">
        <v>7</v>
      </c>
      <c r="BD26" s="3"/>
      <c r="BE26" s="3">
        <v>6</v>
      </c>
      <c r="BF26" s="3"/>
      <c r="BG26" s="3">
        <f t="shared" si="5"/>
        <v>176</v>
      </c>
      <c r="BH26" s="122">
        <f t="shared" si="6"/>
        <v>6.068965517241379</v>
      </c>
      <c r="BI26" s="3">
        <v>5</v>
      </c>
      <c r="BJ26" s="3"/>
      <c r="BK26" s="3">
        <v>5</v>
      </c>
      <c r="BL26" s="3"/>
      <c r="BM26" s="3">
        <v>5</v>
      </c>
      <c r="BN26" s="3"/>
      <c r="BO26" s="3">
        <v>5</v>
      </c>
      <c r="BP26" s="3"/>
      <c r="BQ26" s="3">
        <v>7</v>
      </c>
      <c r="BR26" s="3"/>
      <c r="BS26" s="3">
        <f t="shared" si="7"/>
        <v>130</v>
      </c>
      <c r="BT26" s="122">
        <f t="shared" si="8"/>
        <v>5.416666666666667</v>
      </c>
      <c r="BU26" s="122">
        <f t="shared" si="9"/>
        <v>5.773584905660377</v>
      </c>
      <c r="BV26" s="238" t="s">
        <v>1297</v>
      </c>
      <c r="BW26" s="238" t="s">
        <v>1298</v>
      </c>
      <c r="BX26" s="212">
        <v>5</v>
      </c>
      <c r="BY26" s="238"/>
      <c r="BZ26" s="3">
        <v>6</v>
      </c>
      <c r="CA26" s="3"/>
      <c r="CB26" s="3">
        <v>6</v>
      </c>
      <c r="CC26" s="3"/>
      <c r="CD26" s="3">
        <v>6</v>
      </c>
      <c r="CE26" s="3"/>
      <c r="CF26" s="3">
        <v>5</v>
      </c>
      <c r="CG26" s="3">
        <v>4</v>
      </c>
      <c r="CH26" s="3">
        <f t="shared" si="10"/>
        <v>116</v>
      </c>
      <c r="CI26" s="149">
        <f t="shared" si="11"/>
        <v>5.523809523809524</v>
      </c>
      <c r="CJ26" s="3">
        <v>7</v>
      </c>
      <c r="CK26" s="3"/>
      <c r="CL26" s="3">
        <v>8</v>
      </c>
      <c r="CM26" s="3">
        <v>4</v>
      </c>
      <c r="CN26" s="3">
        <v>8</v>
      </c>
      <c r="CO26" s="3"/>
      <c r="CP26" s="3">
        <v>8</v>
      </c>
      <c r="CQ26" s="3"/>
      <c r="CR26" s="3">
        <v>7</v>
      </c>
      <c r="CS26" s="3"/>
      <c r="CT26" s="3">
        <v>6</v>
      </c>
      <c r="CU26" s="3"/>
      <c r="CV26" s="3">
        <v>9</v>
      </c>
      <c r="CW26" s="3"/>
      <c r="CX26" s="3"/>
      <c r="CY26" s="3"/>
      <c r="CZ26" s="3">
        <f t="shared" si="15"/>
        <v>184</v>
      </c>
      <c r="DA26" s="122">
        <f t="shared" si="12"/>
        <v>7.36</v>
      </c>
      <c r="DB26" s="149">
        <f t="shared" si="13"/>
        <v>6.521739130434782</v>
      </c>
      <c r="DC26" s="122">
        <f t="shared" si="14"/>
        <v>5.904761904761905</v>
      </c>
      <c r="DD26" s="3"/>
      <c r="DE26" s="3"/>
      <c r="DF26" s="3"/>
      <c r="DG26" s="3"/>
      <c r="DH26" s="3"/>
      <c r="DI26" s="3"/>
      <c r="DJ26" s="3"/>
      <c r="DK26" s="3"/>
      <c r="DL26" s="3"/>
    </row>
    <row r="27" spans="1:116" ht="15.75">
      <c r="A27" s="2">
        <v>22</v>
      </c>
      <c r="B27" s="19" t="s">
        <v>313</v>
      </c>
      <c r="C27" s="39" t="s">
        <v>38</v>
      </c>
      <c r="D27" s="29">
        <v>33940</v>
      </c>
      <c r="E27" s="2" t="s">
        <v>38</v>
      </c>
      <c r="F27" s="13" t="s">
        <v>83</v>
      </c>
      <c r="G27" s="14" t="s">
        <v>322</v>
      </c>
      <c r="H27" s="14">
        <v>7</v>
      </c>
      <c r="I27" s="14"/>
      <c r="J27" s="14">
        <v>6</v>
      </c>
      <c r="K27" s="14"/>
      <c r="L27" s="3">
        <v>5</v>
      </c>
      <c r="M27" s="3"/>
      <c r="N27" s="3">
        <v>7</v>
      </c>
      <c r="O27" s="3"/>
      <c r="P27" s="136">
        <v>8</v>
      </c>
      <c r="Q27" s="3"/>
      <c r="R27" s="3">
        <v>6</v>
      </c>
      <c r="S27" s="3"/>
      <c r="T27" s="3">
        <v>5</v>
      </c>
      <c r="U27" s="3"/>
      <c r="V27" s="3">
        <f t="shared" si="0"/>
        <v>138</v>
      </c>
      <c r="W27" s="122">
        <f t="shared" si="1"/>
        <v>6.2727272727272725</v>
      </c>
      <c r="X27" s="3">
        <v>6</v>
      </c>
      <c r="Y27" s="3"/>
      <c r="Z27" s="3">
        <v>5</v>
      </c>
      <c r="AA27" s="3">
        <v>3</v>
      </c>
      <c r="AB27" s="3">
        <v>6</v>
      </c>
      <c r="AC27" s="3"/>
      <c r="AD27" s="3">
        <v>5</v>
      </c>
      <c r="AE27" s="3"/>
      <c r="AF27" s="3">
        <v>5</v>
      </c>
      <c r="AG27" s="3"/>
      <c r="AH27" s="136">
        <v>5</v>
      </c>
      <c r="AI27" s="3">
        <v>3</v>
      </c>
      <c r="AJ27" s="8">
        <f t="shared" si="2"/>
        <v>140</v>
      </c>
      <c r="AK27" s="149">
        <f t="shared" si="3"/>
        <v>5.384615384615385</v>
      </c>
      <c r="AL27" s="144">
        <f t="shared" si="4"/>
        <v>5.791666666666667</v>
      </c>
      <c r="AM27" s="189" t="s">
        <v>1297</v>
      </c>
      <c r="AN27" s="189" t="s">
        <v>1298</v>
      </c>
      <c r="AO27" s="3">
        <v>6</v>
      </c>
      <c r="AP27" s="3"/>
      <c r="AQ27" s="3">
        <v>7</v>
      </c>
      <c r="AR27" s="3"/>
      <c r="AS27" s="3">
        <v>5</v>
      </c>
      <c r="AT27" s="3"/>
      <c r="AU27" s="3">
        <v>6</v>
      </c>
      <c r="AV27" s="3"/>
      <c r="AW27" s="3">
        <v>5</v>
      </c>
      <c r="AX27" s="3"/>
      <c r="AY27" s="3">
        <v>7</v>
      </c>
      <c r="AZ27" s="3"/>
      <c r="BA27" s="3">
        <v>5</v>
      </c>
      <c r="BB27" s="3"/>
      <c r="BC27" s="3">
        <v>6</v>
      </c>
      <c r="BD27" s="3"/>
      <c r="BE27" s="3">
        <v>7</v>
      </c>
      <c r="BF27" s="3"/>
      <c r="BG27" s="3">
        <f t="shared" si="5"/>
        <v>175</v>
      </c>
      <c r="BH27" s="122">
        <f t="shared" si="6"/>
        <v>6.0344827586206895</v>
      </c>
      <c r="BI27" s="3">
        <v>6</v>
      </c>
      <c r="BJ27" s="3"/>
      <c r="BK27" s="3">
        <v>5</v>
      </c>
      <c r="BL27" s="3"/>
      <c r="BM27" s="3">
        <v>5</v>
      </c>
      <c r="BN27" s="3"/>
      <c r="BO27" s="3">
        <v>5</v>
      </c>
      <c r="BP27" s="3"/>
      <c r="BQ27" s="3">
        <v>8</v>
      </c>
      <c r="BR27" s="3"/>
      <c r="BS27" s="3">
        <f t="shared" si="7"/>
        <v>140</v>
      </c>
      <c r="BT27" s="122">
        <f t="shared" si="8"/>
        <v>5.833333333333333</v>
      </c>
      <c r="BU27" s="122">
        <f t="shared" si="9"/>
        <v>5.943396226415095</v>
      </c>
      <c r="BV27" s="238" t="s">
        <v>1297</v>
      </c>
      <c r="BW27" s="238" t="s">
        <v>1298</v>
      </c>
      <c r="BX27" s="212">
        <v>7</v>
      </c>
      <c r="BY27" s="238"/>
      <c r="BZ27" s="3">
        <v>5</v>
      </c>
      <c r="CA27" s="3"/>
      <c r="CB27" s="3">
        <v>5</v>
      </c>
      <c r="CC27" s="3"/>
      <c r="CD27" s="3">
        <v>5</v>
      </c>
      <c r="CE27" s="3"/>
      <c r="CF27" s="3">
        <v>5</v>
      </c>
      <c r="CG27" s="3"/>
      <c r="CH27" s="3">
        <f t="shared" si="10"/>
        <v>117</v>
      </c>
      <c r="CI27" s="149">
        <f t="shared" si="11"/>
        <v>5.571428571428571</v>
      </c>
      <c r="CJ27" s="3">
        <v>6</v>
      </c>
      <c r="CK27" s="3"/>
      <c r="CL27" s="3">
        <v>7</v>
      </c>
      <c r="CM27" s="3"/>
      <c r="CN27" s="3">
        <v>8</v>
      </c>
      <c r="CO27" s="3"/>
      <c r="CP27" s="3">
        <v>7</v>
      </c>
      <c r="CQ27" s="3"/>
      <c r="CR27" s="3">
        <v>7</v>
      </c>
      <c r="CS27" s="3"/>
      <c r="CT27" s="3">
        <v>6</v>
      </c>
      <c r="CU27" s="3"/>
      <c r="CV27" s="3">
        <v>8</v>
      </c>
      <c r="CW27" s="3"/>
      <c r="CX27" s="3"/>
      <c r="CY27" s="3"/>
      <c r="CZ27" s="3">
        <f t="shared" si="15"/>
        <v>171</v>
      </c>
      <c r="DA27" s="122">
        <f t="shared" si="12"/>
        <v>6.84</v>
      </c>
      <c r="DB27" s="149">
        <f t="shared" si="13"/>
        <v>6.260869565217392</v>
      </c>
      <c r="DC27" s="122">
        <f t="shared" si="14"/>
        <v>5.993197278911564</v>
      </c>
      <c r="DD27" s="3"/>
      <c r="DE27" s="3"/>
      <c r="DF27" s="3"/>
      <c r="DG27" s="3"/>
      <c r="DH27" s="3"/>
      <c r="DI27" s="3"/>
      <c r="DJ27" s="3"/>
      <c r="DK27" s="3"/>
      <c r="DL27" s="3"/>
    </row>
    <row r="28" spans="1:116" ht="15.75">
      <c r="A28" s="2">
        <v>23</v>
      </c>
      <c r="B28" s="19" t="s">
        <v>723</v>
      </c>
      <c r="C28" s="39" t="s">
        <v>885</v>
      </c>
      <c r="D28" s="29">
        <v>33941</v>
      </c>
      <c r="E28" s="2" t="s">
        <v>529</v>
      </c>
      <c r="F28" s="93" t="s">
        <v>1054</v>
      </c>
      <c r="G28" s="14" t="s">
        <v>82</v>
      </c>
      <c r="H28" s="14">
        <v>8</v>
      </c>
      <c r="I28" s="14"/>
      <c r="J28" s="14">
        <v>8</v>
      </c>
      <c r="K28" s="14"/>
      <c r="L28" s="3">
        <v>8</v>
      </c>
      <c r="M28" s="3"/>
      <c r="N28" s="3">
        <v>6</v>
      </c>
      <c r="O28" s="3"/>
      <c r="P28" s="136">
        <v>7</v>
      </c>
      <c r="Q28" s="3"/>
      <c r="R28" s="3">
        <v>6</v>
      </c>
      <c r="S28" s="3"/>
      <c r="T28" s="3">
        <v>8</v>
      </c>
      <c r="U28" s="3"/>
      <c r="V28" s="3">
        <f t="shared" si="0"/>
        <v>155</v>
      </c>
      <c r="W28" s="122">
        <f t="shared" si="1"/>
        <v>7.045454545454546</v>
      </c>
      <c r="X28" s="3">
        <v>6</v>
      </c>
      <c r="Y28" s="3"/>
      <c r="Z28" s="3">
        <v>8</v>
      </c>
      <c r="AA28" s="3"/>
      <c r="AB28" s="3">
        <v>7</v>
      </c>
      <c r="AC28" s="3"/>
      <c r="AD28" s="3">
        <v>5</v>
      </c>
      <c r="AE28" s="3"/>
      <c r="AF28" s="3">
        <v>5</v>
      </c>
      <c r="AG28" s="3"/>
      <c r="AH28" s="136">
        <v>7</v>
      </c>
      <c r="AI28" s="3">
        <v>4</v>
      </c>
      <c r="AJ28" s="8">
        <f t="shared" si="2"/>
        <v>166</v>
      </c>
      <c r="AK28" s="149">
        <f t="shared" si="3"/>
        <v>6.384615384615385</v>
      </c>
      <c r="AL28" s="144">
        <f t="shared" si="4"/>
        <v>6.6875</v>
      </c>
      <c r="AM28" s="189" t="s">
        <v>1299</v>
      </c>
      <c r="AN28" s="189" t="s">
        <v>1298</v>
      </c>
      <c r="AO28" s="3">
        <v>8</v>
      </c>
      <c r="AP28" s="3"/>
      <c r="AQ28" s="3">
        <v>7</v>
      </c>
      <c r="AR28" s="3"/>
      <c r="AS28" s="3">
        <v>7</v>
      </c>
      <c r="AT28" s="3"/>
      <c r="AU28" s="3">
        <v>8</v>
      </c>
      <c r="AV28" s="3"/>
      <c r="AW28" s="3">
        <v>7</v>
      </c>
      <c r="AX28" s="3"/>
      <c r="AY28" s="3">
        <v>8</v>
      </c>
      <c r="AZ28" s="3"/>
      <c r="BA28" s="3">
        <v>8</v>
      </c>
      <c r="BB28" s="3"/>
      <c r="BC28" s="3">
        <v>8</v>
      </c>
      <c r="BD28" s="3"/>
      <c r="BE28" s="3">
        <v>8</v>
      </c>
      <c r="BF28" s="3"/>
      <c r="BG28" s="3">
        <f t="shared" si="5"/>
        <v>223</v>
      </c>
      <c r="BH28" s="122">
        <f t="shared" si="6"/>
        <v>7.689655172413793</v>
      </c>
      <c r="BI28" s="3">
        <v>8</v>
      </c>
      <c r="BJ28" s="3"/>
      <c r="BK28" s="3">
        <v>7</v>
      </c>
      <c r="BL28" s="3"/>
      <c r="BM28" s="3">
        <v>7</v>
      </c>
      <c r="BN28" s="3"/>
      <c r="BO28" s="3">
        <v>6</v>
      </c>
      <c r="BP28" s="3"/>
      <c r="BQ28" s="3">
        <v>9</v>
      </c>
      <c r="BR28" s="3"/>
      <c r="BS28" s="3">
        <f t="shared" si="7"/>
        <v>177</v>
      </c>
      <c r="BT28" s="122">
        <f t="shared" si="8"/>
        <v>7.375</v>
      </c>
      <c r="BU28" s="122">
        <f t="shared" si="9"/>
        <v>7.547169811320755</v>
      </c>
      <c r="BV28" s="238" t="s">
        <v>1301</v>
      </c>
      <c r="BW28" s="238" t="s">
        <v>1298</v>
      </c>
      <c r="BX28" s="212">
        <v>8</v>
      </c>
      <c r="BY28" s="238"/>
      <c r="BZ28" s="3">
        <v>7</v>
      </c>
      <c r="CA28" s="3"/>
      <c r="CB28" s="3">
        <v>8</v>
      </c>
      <c r="CC28" s="3"/>
      <c r="CD28" s="3">
        <v>8</v>
      </c>
      <c r="CE28" s="3"/>
      <c r="CF28" s="3">
        <v>7</v>
      </c>
      <c r="CG28" s="3"/>
      <c r="CH28" s="3">
        <f t="shared" si="10"/>
        <v>161</v>
      </c>
      <c r="CI28" s="149">
        <f t="shared" si="11"/>
        <v>7.666666666666667</v>
      </c>
      <c r="CJ28" s="3">
        <v>9</v>
      </c>
      <c r="CK28" s="3"/>
      <c r="CL28" s="3">
        <v>9</v>
      </c>
      <c r="CM28" s="3"/>
      <c r="CN28" s="3">
        <v>6</v>
      </c>
      <c r="CO28" s="3"/>
      <c r="CP28" s="3">
        <v>8</v>
      </c>
      <c r="CQ28" s="3"/>
      <c r="CR28" s="3">
        <v>8</v>
      </c>
      <c r="CS28" s="3"/>
      <c r="CT28" s="3">
        <v>9</v>
      </c>
      <c r="CU28" s="3"/>
      <c r="CV28" s="3">
        <v>9</v>
      </c>
      <c r="CW28" s="3"/>
      <c r="CX28" s="3"/>
      <c r="CY28" s="3"/>
      <c r="CZ28" s="3">
        <f t="shared" si="15"/>
        <v>205</v>
      </c>
      <c r="DA28" s="122">
        <f t="shared" si="12"/>
        <v>8.2</v>
      </c>
      <c r="DB28" s="149">
        <f t="shared" si="13"/>
        <v>7.956521739130435</v>
      </c>
      <c r="DC28" s="122">
        <f t="shared" si="14"/>
        <v>7.394557823129252</v>
      </c>
      <c r="DD28" s="3"/>
      <c r="DE28" s="3"/>
      <c r="DF28" s="3"/>
      <c r="DG28" s="3"/>
      <c r="DH28" s="3"/>
      <c r="DI28" s="3"/>
      <c r="DJ28" s="3"/>
      <c r="DK28" s="3"/>
      <c r="DL28" s="3"/>
    </row>
    <row r="29" spans="1:116" ht="15.75">
      <c r="A29" s="2">
        <v>24</v>
      </c>
      <c r="B29" s="19" t="s">
        <v>1055</v>
      </c>
      <c r="C29" s="39" t="s">
        <v>337</v>
      </c>
      <c r="D29" s="29">
        <v>33335</v>
      </c>
      <c r="E29" s="2" t="s">
        <v>529</v>
      </c>
      <c r="F29" s="13" t="s">
        <v>87</v>
      </c>
      <c r="G29" s="14" t="s">
        <v>322</v>
      </c>
      <c r="H29" s="14">
        <v>7</v>
      </c>
      <c r="I29" s="14"/>
      <c r="J29" s="14">
        <v>5</v>
      </c>
      <c r="K29" s="14"/>
      <c r="L29" s="3">
        <v>5</v>
      </c>
      <c r="M29" s="3"/>
      <c r="N29" s="3">
        <v>5</v>
      </c>
      <c r="O29" s="3">
        <v>3</v>
      </c>
      <c r="P29" s="136">
        <v>9</v>
      </c>
      <c r="Q29" s="3"/>
      <c r="R29" s="3">
        <v>6</v>
      </c>
      <c r="S29" s="3"/>
      <c r="T29" s="3">
        <v>5</v>
      </c>
      <c r="U29" s="3"/>
      <c r="V29" s="3">
        <f t="shared" si="0"/>
        <v>133</v>
      </c>
      <c r="W29" s="122">
        <f t="shared" si="1"/>
        <v>6.045454545454546</v>
      </c>
      <c r="X29" s="3">
        <v>6</v>
      </c>
      <c r="Y29" s="3"/>
      <c r="Z29" s="3">
        <v>5</v>
      </c>
      <c r="AA29" s="3">
        <v>4</v>
      </c>
      <c r="AB29" s="3">
        <v>7</v>
      </c>
      <c r="AC29" s="3"/>
      <c r="AD29" s="3">
        <v>5</v>
      </c>
      <c r="AE29" s="3"/>
      <c r="AF29" s="136">
        <v>5</v>
      </c>
      <c r="AG29" s="3">
        <v>4</v>
      </c>
      <c r="AH29" s="136"/>
      <c r="AI29" s="3" t="s">
        <v>1229</v>
      </c>
      <c r="AJ29" s="8">
        <f t="shared" si="2"/>
        <v>123</v>
      </c>
      <c r="AK29" s="149">
        <f t="shared" si="3"/>
        <v>4.730769230769231</v>
      </c>
      <c r="AL29" s="144">
        <f t="shared" si="4"/>
        <v>5.333333333333333</v>
      </c>
      <c r="AM29" s="189" t="s">
        <v>1297</v>
      </c>
      <c r="AN29" s="189" t="s">
        <v>1298</v>
      </c>
      <c r="AO29" s="3">
        <v>7</v>
      </c>
      <c r="AP29" s="3"/>
      <c r="AQ29" s="3">
        <v>5</v>
      </c>
      <c r="AR29" s="3"/>
      <c r="AS29" s="3">
        <v>6</v>
      </c>
      <c r="AT29" s="3"/>
      <c r="AU29" s="3">
        <v>5</v>
      </c>
      <c r="AV29" s="3"/>
      <c r="AW29" s="3">
        <v>6</v>
      </c>
      <c r="AX29" s="3"/>
      <c r="AY29" s="3">
        <v>7</v>
      </c>
      <c r="AZ29" s="3"/>
      <c r="BA29" s="3">
        <v>6</v>
      </c>
      <c r="BB29" s="3"/>
      <c r="BC29" s="3">
        <v>7</v>
      </c>
      <c r="BD29" s="3"/>
      <c r="BE29" s="3">
        <v>7</v>
      </c>
      <c r="BF29" s="3"/>
      <c r="BG29" s="3">
        <f t="shared" si="5"/>
        <v>180</v>
      </c>
      <c r="BH29" s="122">
        <f t="shared" si="6"/>
        <v>6.206896551724138</v>
      </c>
      <c r="BI29" s="3">
        <v>6</v>
      </c>
      <c r="BJ29" s="3"/>
      <c r="BK29" s="3">
        <v>6</v>
      </c>
      <c r="BL29" s="3"/>
      <c r="BM29" s="3">
        <v>6</v>
      </c>
      <c r="BN29" s="3">
        <v>4</v>
      </c>
      <c r="BO29" s="3">
        <v>8</v>
      </c>
      <c r="BP29" s="3"/>
      <c r="BQ29" s="3">
        <v>7</v>
      </c>
      <c r="BR29" s="3"/>
      <c r="BS29" s="3">
        <f t="shared" si="7"/>
        <v>161</v>
      </c>
      <c r="BT29" s="122">
        <f t="shared" si="8"/>
        <v>6.708333333333333</v>
      </c>
      <c r="BU29" s="122">
        <f t="shared" si="9"/>
        <v>6.433962264150943</v>
      </c>
      <c r="BV29" s="238" t="s">
        <v>1299</v>
      </c>
      <c r="BW29" s="238" t="s">
        <v>1298</v>
      </c>
      <c r="BX29" s="212">
        <v>7</v>
      </c>
      <c r="BY29" s="238"/>
      <c r="BZ29" s="3">
        <v>8</v>
      </c>
      <c r="CA29" s="3"/>
      <c r="CB29" s="3">
        <v>7</v>
      </c>
      <c r="CC29" s="3">
        <v>4</v>
      </c>
      <c r="CD29" s="3">
        <v>5</v>
      </c>
      <c r="CE29" s="3"/>
      <c r="CF29" s="3">
        <v>6</v>
      </c>
      <c r="CG29" s="3">
        <v>3</v>
      </c>
      <c r="CH29" s="3">
        <f t="shared" si="10"/>
        <v>140</v>
      </c>
      <c r="CI29" s="149">
        <f t="shared" si="11"/>
        <v>6.666666666666667</v>
      </c>
      <c r="CJ29" s="3">
        <v>6</v>
      </c>
      <c r="CK29" s="3"/>
      <c r="CL29" s="3">
        <v>7</v>
      </c>
      <c r="CM29" s="3"/>
      <c r="CN29" s="3">
        <v>6</v>
      </c>
      <c r="CO29" s="3"/>
      <c r="CP29" s="3">
        <v>7</v>
      </c>
      <c r="CQ29" s="3"/>
      <c r="CR29" s="3">
        <v>8</v>
      </c>
      <c r="CS29" s="3"/>
      <c r="CT29" s="3">
        <v>6</v>
      </c>
      <c r="CU29" s="3"/>
      <c r="CV29" s="3">
        <v>8</v>
      </c>
      <c r="CW29" s="3"/>
      <c r="CX29" s="3"/>
      <c r="CY29" s="3"/>
      <c r="CZ29" s="3">
        <f t="shared" si="15"/>
        <v>166</v>
      </c>
      <c r="DA29" s="122">
        <f t="shared" si="12"/>
        <v>6.64</v>
      </c>
      <c r="DB29" s="149">
        <f t="shared" si="13"/>
        <v>6.6521739130434785</v>
      </c>
      <c r="DC29" s="122">
        <f t="shared" si="14"/>
        <v>6.142857142857143</v>
      </c>
      <c r="DD29" s="3"/>
      <c r="DE29" s="3"/>
      <c r="DF29" s="3"/>
      <c r="DG29" s="3"/>
      <c r="DH29" s="3"/>
      <c r="DI29" s="3"/>
      <c r="DJ29" s="3"/>
      <c r="DK29" s="3"/>
      <c r="DL29" s="3"/>
    </row>
    <row r="30" spans="1:116" ht="15.75">
      <c r="A30" s="2">
        <v>25</v>
      </c>
      <c r="B30" s="19" t="s">
        <v>1056</v>
      </c>
      <c r="C30" s="39" t="s">
        <v>727</v>
      </c>
      <c r="D30" s="29">
        <v>33696</v>
      </c>
      <c r="E30" s="2" t="s">
        <v>529</v>
      </c>
      <c r="F30" s="62" t="s">
        <v>952</v>
      </c>
      <c r="G30" s="14" t="s">
        <v>288</v>
      </c>
      <c r="H30" s="14">
        <v>7</v>
      </c>
      <c r="I30" s="14"/>
      <c r="J30" s="14">
        <v>6</v>
      </c>
      <c r="K30" s="14"/>
      <c r="L30" s="3">
        <v>5</v>
      </c>
      <c r="M30" s="3"/>
      <c r="N30" s="142">
        <v>4</v>
      </c>
      <c r="O30" s="3">
        <v>3</v>
      </c>
      <c r="P30" s="136">
        <v>5</v>
      </c>
      <c r="Q30" s="3" t="s">
        <v>1289</v>
      </c>
      <c r="R30" s="3">
        <v>7</v>
      </c>
      <c r="S30" s="3"/>
      <c r="T30" s="3">
        <v>7</v>
      </c>
      <c r="U30" s="3"/>
      <c r="V30" s="3">
        <f t="shared" si="0"/>
        <v>121</v>
      </c>
      <c r="W30" s="122">
        <f t="shared" si="1"/>
        <v>5.5</v>
      </c>
      <c r="X30" s="3">
        <v>6</v>
      </c>
      <c r="Y30" s="3"/>
      <c r="Z30" s="3">
        <v>5</v>
      </c>
      <c r="AA30" s="3"/>
      <c r="AB30" s="3">
        <v>8</v>
      </c>
      <c r="AC30" s="3"/>
      <c r="AD30" s="3">
        <v>6</v>
      </c>
      <c r="AE30" s="3"/>
      <c r="AF30" s="3">
        <v>6</v>
      </c>
      <c r="AG30" s="3"/>
      <c r="AH30" s="136">
        <v>6</v>
      </c>
      <c r="AI30" s="3" t="s">
        <v>1292</v>
      </c>
      <c r="AJ30" s="8">
        <f t="shared" si="2"/>
        <v>157</v>
      </c>
      <c r="AK30" s="149">
        <f t="shared" si="3"/>
        <v>6.038461538461538</v>
      </c>
      <c r="AL30" s="144">
        <f t="shared" si="4"/>
        <v>5.791666666666667</v>
      </c>
      <c r="AM30" s="189" t="s">
        <v>1297</v>
      </c>
      <c r="AN30" s="189" t="s">
        <v>1298</v>
      </c>
      <c r="AO30" s="3">
        <v>6</v>
      </c>
      <c r="AP30" s="3"/>
      <c r="AQ30" s="3">
        <v>6</v>
      </c>
      <c r="AR30" s="3"/>
      <c r="AS30" s="3">
        <v>6</v>
      </c>
      <c r="AT30" s="3"/>
      <c r="AU30" s="3">
        <v>5</v>
      </c>
      <c r="AV30" s="3"/>
      <c r="AW30" s="3">
        <v>5</v>
      </c>
      <c r="AX30" s="3"/>
      <c r="AY30" s="3">
        <v>7</v>
      </c>
      <c r="AZ30" s="3"/>
      <c r="BA30" s="3">
        <v>6</v>
      </c>
      <c r="BB30" s="3"/>
      <c r="BC30" s="3">
        <v>8</v>
      </c>
      <c r="BD30" s="3"/>
      <c r="BE30" s="3">
        <v>5</v>
      </c>
      <c r="BF30" s="3"/>
      <c r="BG30" s="3">
        <f t="shared" si="5"/>
        <v>172</v>
      </c>
      <c r="BH30" s="122">
        <f t="shared" si="6"/>
        <v>5.931034482758621</v>
      </c>
      <c r="BI30" s="3">
        <v>7</v>
      </c>
      <c r="BJ30" s="3"/>
      <c r="BK30" s="3">
        <v>6</v>
      </c>
      <c r="BL30" s="3"/>
      <c r="BM30" s="3">
        <v>5</v>
      </c>
      <c r="BN30" s="3"/>
      <c r="BO30" s="3">
        <v>6</v>
      </c>
      <c r="BP30" s="3"/>
      <c r="BQ30" s="3">
        <v>6</v>
      </c>
      <c r="BR30" s="3"/>
      <c r="BS30" s="3">
        <f t="shared" si="7"/>
        <v>145</v>
      </c>
      <c r="BT30" s="122">
        <f t="shared" si="8"/>
        <v>6.041666666666667</v>
      </c>
      <c r="BU30" s="122">
        <f t="shared" si="9"/>
        <v>5.981132075471698</v>
      </c>
      <c r="BV30" s="238" t="s">
        <v>1297</v>
      </c>
      <c r="BW30" s="238" t="s">
        <v>1298</v>
      </c>
      <c r="BX30" s="212"/>
      <c r="BY30" s="238"/>
      <c r="BZ30" s="3">
        <v>4</v>
      </c>
      <c r="CA30" s="3" t="s">
        <v>1411</v>
      </c>
      <c r="CB30" s="3">
        <v>4</v>
      </c>
      <c r="CC30" s="3">
        <v>3</v>
      </c>
      <c r="CD30" s="3">
        <v>5</v>
      </c>
      <c r="CE30" s="3">
        <v>3</v>
      </c>
      <c r="CF30" s="3">
        <v>5</v>
      </c>
      <c r="CG30" s="3">
        <v>3</v>
      </c>
      <c r="CH30" s="3">
        <f t="shared" si="10"/>
        <v>67</v>
      </c>
      <c r="CI30" s="149">
        <f t="shared" si="11"/>
        <v>3.1904761904761907</v>
      </c>
      <c r="CJ30" s="3">
        <v>6</v>
      </c>
      <c r="CK30" s="3"/>
      <c r="CL30" s="3">
        <v>6</v>
      </c>
      <c r="CM30" s="3">
        <v>4</v>
      </c>
      <c r="CN30" s="3">
        <v>6</v>
      </c>
      <c r="CO30" s="3"/>
      <c r="CP30" s="3">
        <v>5</v>
      </c>
      <c r="CQ30" s="3"/>
      <c r="CR30" s="3">
        <v>5</v>
      </c>
      <c r="CS30" s="3">
        <v>2</v>
      </c>
      <c r="CT30" s="3">
        <v>7</v>
      </c>
      <c r="CU30" s="3">
        <v>4</v>
      </c>
      <c r="CV30" s="3">
        <v>8</v>
      </c>
      <c r="CW30" s="3"/>
      <c r="CX30" s="3"/>
      <c r="CY30" s="3"/>
      <c r="CZ30" s="3">
        <f t="shared" si="15"/>
        <v>149</v>
      </c>
      <c r="DA30" s="122">
        <f t="shared" si="12"/>
        <v>5.96</v>
      </c>
      <c r="DB30" s="149">
        <f t="shared" si="13"/>
        <v>4.695652173913044</v>
      </c>
      <c r="DC30" s="122">
        <f t="shared" si="14"/>
        <v>5.517006802721088</v>
      </c>
      <c r="DD30" s="3"/>
      <c r="DE30" s="3"/>
      <c r="DF30" s="3"/>
      <c r="DG30" s="3"/>
      <c r="DH30" s="3"/>
      <c r="DI30" s="3"/>
      <c r="DJ30" s="3"/>
      <c r="DK30" s="3"/>
      <c r="DL30" s="3"/>
    </row>
    <row r="31" spans="1:116" ht="15.75">
      <c r="A31" s="2">
        <v>26</v>
      </c>
      <c r="B31" s="19" t="s">
        <v>550</v>
      </c>
      <c r="C31" s="39" t="s">
        <v>233</v>
      </c>
      <c r="D31" s="29">
        <v>33696</v>
      </c>
      <c r="E31" s="2" t="s">
        <v>529</v>
      </c>
      <c r="F31" s="13" t="s">
        <v>958</v>
      </c>
      <c r="G31" s="14" t="s">
        <v>82</v>
      </c>
      <c r="H31" s="14">
        <v>7</v>
      </c>
      <c r="I31" s="14"/>
      <c r="J31" s="14">
        <v>7</v>
      </c>
      <c r="K31" s="14"/>
      <c r="L31" s="3">
        <v>7</v>
      </c>
      <c r="M31" s="3"/>
      <c r="N31" s="3">
        <v>6</v>
      </c>
      <c r="O31" s="3"/>
      <c r="P31" s="3">
        <v>8</v>
      </c>
      <c r="Q31" s="3"/>
      <c r="R31" s="3">
        <v>6</v>
      </c>
      <c r="S31" s="3"/>
      <c r="T31" s="3">
        <v>6</v>
      </c>
      <c r="U31" s="3"/>
      <c r="V31" s="3">
        <f t="shared" si="0"/>
        <v>146</v>
      </c>
      <c r="W31" s="122">
        <f t="shared" si="1"/>
        <v>6.636363636363637</v>
      </c>
      <c r="X31" s="3">
        <v>7</v>
      </c>
      <c r="Y31" s="3"/>
      <c r="Z31" s="3">
        <v>8</v>
      </c>
      <c r="AA31" s="3"/>
      <c r="AB31" s="3">
        <v>7</v>
      </c>
      <c r="AC31" s="3"/>
      <c r="AD31" s="3">
        <v>5</v>
      </c>
      <c r="AE31" s="3"/>
      <c r="AF31" s="3">
        <v>6</v>
      </c>
      <c r="AG31" s="3"/>
      <c r="AH31" s="136">
        <v>6</v>
      </c>
      <c r="AI31" s="3">
        <v>4</v>
      </c>
      <c r="AJ31" s="8">
        <f t="shared" si="2"/>
        <v>173</v>
      </c>
      <c r="AK31" s="149">
        <f t="shared" si="3"/>
        <v>6.653846153846154</v>
      </c>
      <c r="AL31" s="144">
        <f t="shared" si="4"/>
        <v>6.645833333333333</v>
      </c>
      <c r="AM31" s="189" t="s">
        <v>1299</v>
      </c>
      <c r="AN31" s="189" t="s">
        <v>1298</v>
      </c>
      <c r="AO31" s="3">
        <v>7</v>
      </c>
      <c r="AP31" s="3"/>
      <c r="AQ31" s="3">
        <v>7</v>
      </c>
      <c r="AR31" s="3"/>
      <c r="AS31" s="3">
        <v>5</v>
      </c>
      <c r="AT31" s="3"/>
      <c r="AU31" s="3">
        <v>8</v>
      </c>
      <c r="AV31" s="3"/>
      <c r="AW31" s="3">
        <v>5</v>
      </c>
      <c r="AX31" s="3"/>
      <c r="AY31" s="3">
        <v>7</v>
      </c>
      <c r="AZ31" s="3"/>
      <c r="BA31" s="3">
        <v>6</v>
      </c>
      <c r="BB31" s="3"/>
      <c r="BC31" s="3">
        <v>8</v>
      </c>
      <c r="BD31" s="3"/>
      <c r="BE31" s="3">
        <v>8</v>
      </c>
      <c r="BF31" s="3"/>
      <c r="BG31" s="3">
        <f t="shared" si="5"/>
        <v>199</v>
      </c>
      <c r="BH31" s="122">
        <f t="shared" si="6"/>
        <v>6.862068965517241</v>
      </c>
      <c r="BI31" s="3">
        <v>7</v>
      </c>
      <c r="BJ31" s="3"/>
      <c r="BK31" s="3">
        <v>7</v>
      </c>
      <c r="BL31" s="3"/>
      <c r="BM31" s="3">
        <v>5</v>
      </c>
      <c r="BN31" s="3"/>
      <c r="BO31" s="3">
        <v>9</v>
      </c>
      <c r="BP31" s="3"/>
      <c r="BQ31" s="3">
        <v>7</v>
      </c>
      <c r="BR31" s="3"/>
      <c r="BS31" s="3">
        <f t="shared" si="7"/>
        <v>172</v>
      </c>
      <c r="BT31" s="122">
        <f t="shared" si="8"/>
        <v>7.166666666666667</v>
      </c>
      <c r="BU31" s="122">
        <f t="shared" si="9"/>
        <v>7</v>
      </c>
      <c r="BV31" s="238" t="s">
        <v>1301</v>
      </c>
      <c r="BW31" s="238" t="s">
        <v>1298</v>
      </c>
      <c r="BX31" s="212">
        <v>9</v>
      </c>
      <c r="BY31" s="238"/>
      <c r="BZ31" s="3">
        <v>7</v>
      </c>
      <c r="CA31" s="3"/>
      <c r="CB31" s="3">
        <v>9</v>
      </c>
      <c r="CC31" s="3"/>
      <c r="CD31" s="3">
        <v>8</v>
      </c>
      <c r="CE31" s="3"/>
      <c r="CF31" s="3">
        <v>7</v>
      </c>
      <c r="CG31" s="3"/>
      <c r="CH31" s="3">
        <f t="shared" si="10"/>
        <v>172</v>
      </c>
      <c r="CI31" s="149">
        <f t="shared" si="11"/>
        <v>8.19047619047619</v>
      </c>
      <c r="CJ31" s="3">
        <v>8</v>
      </c>
      <c r="CK31" s="3"/>
      <c r="CL31" s="3">
        <v>9</v>
      </c>
      <c r="CM31" s="3"/>
      <c r="CN31" s="3">
        <v>7</v>
      </c>
      <c r="CO31" s="3"/>
      <c r="CP31" s="3">
        <v>8</v>
      </c>
      <c r="CQ31" s="3"/>
      <c r="CR31" s="3">
        <v>8</v>
      </c>
      <c r="CS31" s="3"/>
      <c r="CT31" s="3">
        <v>8</v>
      </c>
      <c r="CU31" s="3"/>
      <c r="CV31" s="3">
        <v>6</v>
      </c>
      <c r="CW31" s="3"/>
      <c r="CX31" s="3"/>
      <c r="CY31" s="3"/>
      <c r="CZ31" s="3">
        <f t="shared" si="15"/>
        <v>197</v>
      </c>
      <c r="DA31" s="122">
        <f t="shared" si="12"/>
        <v>7.88</v>
      </c>
      <c r="DB31" s="149">
        <f t="shared" si="13"/>
        <v>8.021739130434783</v>
      </c>
      <c r="DC31" s="122">
        <f t="shared" si="14"/>
        <v>7.204081632653061</v>
      </c>
      <c r="DD31" s="3"/>
      <c r="DE31" s="3"/>
      <c r="DF31" s="3"/>
      <c r="DG31" s="3"/>
      <c r="DH31" s="3"/>
      <c r="DI31" s="3"/>
      <c r="DJ31" s="3"/>
      <c r="DK31" s="3"/>
      <c r="DL31" s="3"/>
    </row>
    <row r="32" spans="1:116" ht="15.75">
      <c r="A32" s="2">
        <v>27</v>
      </c>
      <c r="B32" s="19" t="s">
        <v>716</v>
      </c>
      <c r="C32" s="39" t="s">
        <v>1058</v>
      </c>
      <c r="D32" s="29">
        <v>33869</v>
      </c>
      <c r="E32" s="2" t="s">
        <v>529</v>
      </c>
      <c r="F32" s="13" t="s">
        <v>1059</v>
      </c>
      <c r="G32" s="14" t="s">
        <v>288</v>
      </c>
      <c r="H32" s="14">
        <v>8</v>
      </c>
      <c r="I32" s="14"/>
      <c r="J32" s="14">
        <v>6</v>
      </c>
      <c r="K32" s="14"/>
      <c r="L32" s="3">
        <v>5</v>
      </c>
      <c r="M32" s="3"/>
      <c r="N32" s="3">
        <v>5</v>
      </c>
      <c r="O32" s="3"/>
      <c r="P32" s="3">
        <v>7</v>
      </c>
      <c r="Q32" s="3"/>
      <c r="R32" s="3">
        <v>7</v>
      </c>
      <c r="S32" s="3"/>
      <c r="T32" s="3">
        <v>7</v>
      </c>
      <c r="U32" s="3"/>
      <c r="V32" s="3">
        <f t="shared" si="0"/>
        <v>136</v>
      </c>
      <c r="W32" s="122">
        <f t="shared" si="1"/>
        <v>6.181818181818182</v>
      </c>
      <c r="X32" s="3">
        <v>6</v>
      </c>
      <c r="Y32" s="3"/>
      <c r="Z32" s="3">
        <v>6</v>
      </c>
      <c r="AA32" s="3"/>
      <c r="AB32" s="3">
        <v>6</v>
      </c>
      <c r="AC32" s="3"/>
      <c r="AD32" s="3">
        <v>6</v>
      </c>
      <c r="AE32" s="3"/>
      <c r="AF32" s="3">
        <v>6</v>
      </c>
      <c r="AG32" s="3"/>
      <c r="AH32" s="136">
        <v>6</v>
      </c>
      <c r="AI32" s="3"/>
      <c r="AJ32" s="8">
        <f t="shared" si="2"/>
        <v>156</v>
      </c>
      <c r="AK32" s="149">
        <f t="shared" si="3"/>
        <v>6</v>
      </c>
      <c r="AL32" s="144">
        <f t="shared" si="4"/>
        <v>6.083333333333333</v>
      </c>
      <c r="AM32" s="189" t="s">
        <v>1299</v>
      </c>
      <c r="AN32" s="189" t="s">
        <v>1298</v>
      </c>
      <c r="AO32" s="3">
        <v>6</v>
      </c>
      <c r="AP32" s="3"/>
      <c r="AQ32" s="3">
        <v>7</v>
      </c>
      <c r="AR32" s="3"/>
      <c r="AS32" s="3">
        <v>6</v>
      </c>
      <c r="AT32" s="3"/>
      <c r="AU32" s="3">
        <v>5</v>
      </c>
      <c r="AV32" s="3"/>
      <c r="AW32" s="3">
        <v>5</v>
      </c>
      <c r="AX32" s="3"/>
      <c r="AY32" s="3">
        <v>7</v>
      </c>
      <c r="AZ32" s="3"/>
      <c r="BA32" s="3">
        <v>6</v>
      </c>
      <c r="BB32" s="3"/>
      <c r="BC32" s="3">
        <v>8</v>
      </c>
      <c r="BD32" s="3"/>
      <c r="BE32" s="3">
        <v>7</v>
      </c>
      <c r="BF32" s="3"/>
      <c r="BG32" s="3">
        <f t="shared" si="5"/>
        <v>183</v>
      </c>
      <c r="BH32" s="122">
        <f t="shared" si="6"/>
        <v>6.310344827586207</v>
      </c>
      <c r="BI32" s="3">
        <v>7</v>
      </c>
      <c r="BJ32" s="3"/>
      <c r="BK32" s="3">
        <v>7</v>
      </c>
      <c r="BL32" s="3"/>
      <c r="BM32" s="3">
        <v>6</v>
      </c>
      <c r="BN32" s="3"/>
      <c r="BO32" s="3">
        <v>7</v>
      </c>
      <c r="BP32" s="3"/>
      <c r="BQ32" s="3">
        <v>6</v>
      </c>
      <c r="BR32" s="3"/>
      <c r="BS32" s="3">
        <f t="shared" si="7"/>
        <v>159</v>
      </c>
      <c r="BT32" s="122">
        <f t="shared" si="8"/>
        <v>6.625</v>
      </c>
      <c r="BU32" s="122">
        <f t="shared" si="9"/>
        <v>6.452830188679245</v>
      </c>
      <c r="BV32" s="238" t="s">
        <v>1299</v>
      </c>
      <c r="BW32" s="238" t="s">
        <v>1298</v>
      </c>
      <c r="BX32" s="212">
        <v>9</v>
      </c>
      <c r="BY32" s="238"/>
      <c r="BZ32" s="3">
        <v>8</v>
      </c>
      <c r="CA32" s="3"/>
      <c r="CB32" s="3">
        <v>6</v>
      </c>
      <c r="CC32" s="3"/>
      <c r="CD32" s="3">
        <v>7</v>
      </c>
      <c r="CE32" s="3"/>
      <c r="CF32" s="3">
        <v>7</v>
      </c>
      <c r="CG32" s="3"/>
      <c r="CH32" s="3">
        <f t="shared" si="10"/>
        <v>157</v>
      </c>
      <c r="CI32" s="149">
        <f t="shared" si="11"/>
        <v>7.476190476190476</v>
      </c>
      <c r="CJ32" s="3">
        <v>8</v>
      </c>
      <c r="CK32" s="3"/>
      <c r="CL32" s="3">
        <v>9</v>
      </c>
      <c r="CM32" s="3"/>
      <c r="CN32" s="3">
        <v>6</v>
      </c>
      <c r="CO32" s="3"/>
      <c r="CP32" s="3">
        <v>8</v>
      </c>
      <c r="CQ32" s="3"/>
      <c r="CR32" s="3">
        <v>8</v>
      </c>
      <c r="CS32" s="3"/>
      <c r="CT32" s="3">
        <v>8</v>
      </c>
      <c r="CU32" s="3"/>
      <c r="CV32" s="3">
        <v>9</v>
      </c>
      <c r="CW32" s="3"/>
      <c r="CX32" s="3"/>
      <c r="CY32" s="3"/>
      <c r="CZ32" s="3">
        <f t="shared" si="15"/>
        <v>196</v>
      </c>
      <c r="DA32" s="122">
        <f t="shared" si="12"/>
        <v>7.84</v>
      </c>
      <c r="DB32" s="149">
        <f t="shared" si="13"/>
        <v>7.673913043478261</v>
      </c>
      <c r="DC32" s="122">
        <f t="shared" si="14"/>
        <v>6.714285714285714</v>
      </c>
      <c r="DD32" s="3"/>
      <c r="DE32" s="3"/>
      <c r="DF32" s="3"/>
      <c r="DG32" s="3"/>
      <c r="DH32" s="3"/>
      <c r="DI32" s="3"/>
      <c r="DJ32" s="3"/>
      <c r="DK32" s="3"/>
      <c r="DL32" s="3"/>
    </row>
    <row r="33" spans="1:116" ht="15.75">
      <c r="A33" s="2">
        <v>28</v>
      </c>
      <c r="B33" s="19" t="s">
        <v>1023</v>
      </c>
      <c r="C33" s="39" t="s">
        <v>242</v>
      </c>
      <c r="D33" s="29">
        <v>33923</v>
      </c>
      <c r="E33" s="2" t="s">
        <v>529</v>
      </c>
      <c r="F33" s="13" t="s">
        <v>420</v>
      </c>
      <c r="G33" s="14" t="s">
        <v>322</v>
      </c>
      <c r="H33" s="14">
        <v>7</v>
      </c>
      <c r="I33" s="14"/>
      <c r="J33" s="14">
        <v>6</v>
      </c>
      <c r="K33" s="14"/>
      <c r="L33" s="3">
        <v>5</v>
      </c>
      <c r="M33" s="3"/>
      <c r="N33" s="136">
        <v>6</v>
      </c>
      <c r="O33" s="3" t="s">
        <v>1289</v>
      </c>
      <c r="P33" s="3">
        <v>7</v>
      </c>
      <c r="Q33" s="3"/>
      <c r="R33" s="3">
        <v>6</v>
      </c>
      <c r="S33" s="3"/>
      <c r="T33" s="3">
        <v>7</v>
      </c>
      <c r="U33" s="3"/>
      <c r="V33" s="3">
        <f t="shared" si="0"/>
        <v>138</v>
      </c>
      <c r="W33" s="122">
        <f t="shared" si="1"/>
        <v>6.2727272727272725</v>
      </c>
      <c r="X33" s="3">
        <v>6</v>
      </c>
      <c r="Y33" s="3"/>
      <c r="Z33" s="3">
        <v>5</v>
      </c>
      <c r="AA33" s="3"/>
      <c r="AB33" s="3">
        <v>6</v>
      </c>
      <c r="AC33" s="3"/>
      <c r="AD33" s="3">
        <v>5</v>
      </c>
      <c r="AE33" s="3"/>
      <c r="AF33" s="3">
        <v>6</v>
      </c>
      <c r="AG33" s="3"/>
      <c r="AH33" s="136">
        <v>6</v>
      </c>
      <c r="AI33" s="3">
        <v>4</v>
      </c>
      <c r="AJ33" s="8">
        <f t="shared" si="2"/>
        <v>148</v>
      </c>
      <c r="AK33" s="149">
        <f t="shared" si="3"/>
        <v>5.6923076923076925</v>
      </c>
      <c r="AL33" s="144">
        <f t="shared" si="4"/>
        <v>5.958333333333333</v>
      </c>
      <c r="AM33" s="189" t="s">
        <v>1297</v>
      </c>
      <c r="AN33" s="189" t="s">
        <v>1298</v>
      </c>
      <c r="AO33" s="3">
        <v>6</v>
      </c>
      <c r="AP33" s="3"/>
      <c r="AQ33" s="3">
        <v>6</v>
      </c>
      <c r="AR33" s="3"/>
      <c r="AS33" s="3">
        <v>6</v>
      </c>
      <c r="AT33" s="3"/>
      <c r="AU33" s="3">
        <v>7</v>
      </c>
      <c r="AV33" s="3"/>
      <c r="AW33" s="3">
        <v>5</v>
      </c>
      <c r="AX33" s="3">
        <v>4</v>
      </c>
      <c r="AY33" s="3">
        <v>7</v>
      </c>
      <c r="AZ33" s="3"/>
      <c r="BA33" s="3">
        <v>6</v>
      </c>
      <c r="BB33" s="3"/>
      <c r="BC33" s="3">
        <v>6</v>
      </c>
      <c r="BD33" s="3"/>
      <c r="BE33" s="3">
        <v>6</v>
      </c>
      <c r="BF33" s="3"/>
      <c r="BG33" s="3">
        <f t="shared" si="5"/>
        <v>178</v>
      </c>
      <c r="BH33" s="122">
        <f t="shared" si="6"/>
        <v>6.137931034482759</v>
      </c>
      <c r="BI33" s="3">
        <v>6</v>
      </c>
      <c r="BJ33" s="3"/>
      <c r="BK33" s="3">
        <v>6</v>
      </c>
      <c r="BL33" s="3"/>
      <c r="BM33" s="3">
        <v>5</v>
      </c>
      <c r="BN33" s="3"/>
      <c r="BO33" s="3">
        <v>7</v>
      </c>
      <c r="BP33" s="3"/>
      <c r="BQ33" s="3">
        <v>6</v>
      </c>
      <c r="BR33" s="3"/>
      <c r="BS33" s="3">
        <f t="shared" si="7"/>
        <v>146</v>
      </c>
      <c r="BT33" s="122">
        <f t="shared" si="8"/>
        <v>6.083333333333333</v>
      </c>
      <c r="BU33" s="122">
        <f t="shared" si="9"/>
        <v>6.113207547169812</v>
      </c>
      <c r="BV33" s="238" t="s">
        <v>1299</v>
      </c>
      <c r="BW33" s="238" t="s">
        <v>1298</v>
      </c>
      <c r="BX33" s="212">
        <v>7</v>
      </c>
      <c r="BY33" s="238"/>
      <c r="BZ33" s="3">
        <v>7</v>
      </c>
      <c r="CA33" s="3"/>
      <c r="CB33" s="3">
        <v>7</v>
      </c>
      <c r="CC33" s="3"/>
      <c r="CD33" s="3">
        <v>5</v>
      </c>
      <c r="CE33" s="3"/>
      <c r="CF33" s="3">
        <v>9</v>
      </c>
      <c r="CG33" s="3"/>
      <c r="CH33" s="3">
        <f t="shared" si="10"/>
        <v>149</v>
      </c>
      <c r="CI33" s="149">
        <f t="shared" si="11"/>
        <v>7.095238095238095</v>
      </c>
      <c r="CJ33" s="3">
        <v>8</v>
      </c>
      <c r="CK33" s="3"/>
      <c r="CL33" s="3">
        <v>8</v>
      </c>
      <c r="CM33" s="3"/>
      <c r="CN33" s="3">
        <v>8</v>
      </c>
      <c r="CO33" s="3"/>
      <c r="CP33" s="3">
        <v>8</v>
      </c>
      <c r="CQ33" s="3"/>
      <c r="CR33" s="3">
        <v>8</v>
      </c>
      <c r="CS33" s="3"/>
      <c r="CT33" s="3">
        <v>6</v>
      </c>
      <c r="CU33" s="3"/>
      <c r="CV33" s="3">
        <v>8</v>
      </c>
      <c r="CW33" s="3"/>
      <c r="CX33" s="3"/>
      <c r="CY33" s="3"/>
      <c r="CZ33" s="3">
        <f t="shared" si="15"/>
        <v>190</v>
      </c>
      <c r="DA33" s="122">
        <f t="shared" si="12"/>
        <v>7.6</v>
      </c>
      <c r="DB33" s="149">
        <f t="shared" si="13"/>
        <v>7.369565217391305</v>
      </c>
      <c r="DC33" s="122">
        <f t="shared" si="14"/>
        <v>6.45578231292517</v>
      </c>
      <c r="DD33" s="3"/>
      <c r="DE33" s="3"/>
      <c r="DF33" s="3"/>
      <c r="DG33" s="3"/>
      <c r="DH33" s="3"/>
      <c r="DI33" s="3"/>
      <c r="DJ33" s="3"/>
      <c r="DK33" s="3"/>
      <c r="DL33" s="3"/>
    </row>
    <row r="34" spans="1:116" ht="15.75">
      <c r="A34" s="2">
        <v>29</v>
      </c>
      <c r="B34" s="19" t="s">
        <v>456</v>
      </c>
      <c r="C34" s="39" t="s">
        <v>739</v>
      </c>
      <c r="D34" s="29">
        <v>33942</v>
      </c>
      <c r="E34" s="2" t="s">
        <v>529</v>
      </c>
      <c r="F34" s="13" t="s">
        <v>381</v>
      </c>
      <c r="G34" s="14" t="s">
        <v>369</v>
      </c>
      <c r="H34" s="14">
        <v>8</v>
      </c>
      <c r="I34" s="14"/>
      <c r="J34" s="14">
        <v>7</v>
      </c>
      <c r="K34" s="14"/>
      <c r="L34" s="3">
        <v>8</v>
      </c>
      <c r="M34" s="3"/>
      <c r="N34" s="3">
        <v>5</v>
      </c>
      <c r="O34" s="3"/>
      <c r="P34" s="3">
        <v>6</v>
      </c>
      <c r="Q34" s="3"/>
      <c r="R34" s="3">
        <v>6</v>
      </c>
      <c r="S34" s="3"/>
      <c r="T34" s="3">
        <v>6</v>
      </c>
      <c r="U34" s="3"/>
      <c r="V34" s="3">
        <f t="shared" si="0"/>
        <v>135</v>
      </c>
      <c r="W34" s="122">
        <f t="shared" si="1"/>
        <v>6.136363636363637</v>
      </c>
      <c r="X34" s="3">
        <v>5</v>
      </c>
      <c r="Y34" s="3"/>
      <c r="Z34" s="3">
        <v>6</v>
      </c>
      <c r="AA34" s="3"/>
      <c r="AB34" s="3">
        <v>7</v>
      </c>
      <c r="AC34" s="3"/>
      <c r="AD34" s="3">
        <v>5</v>
      </c>
      <c r="AE34" s="3"/>
      <c r="AF34" s="3">
        <v>6</v>
      </c>
      <c r="AG34" s="3"/>
      <c r="AH34" s="136">
        <v>5</v>
      </c>
      <c r="AI34" s="3"/>
      <c r="AJ34" s="8">
        <f t="shared" si="2"/>
        <v>145</v>
      </c>
      <c r="AK34" s="149">
        <f t="shared" si="3"/>
        <v>5.576923076923077</v>
      </c>
      <c r="AL34" s="144">
        <f t="shared" si="4"/>
        <v>5.833333333333333</v>
      </c>
      <c r="AM34" s="189" t="s">
        <v>1297</v>
      </c>
      <c r="AN34" s="189" t="s">
        <v>1298</v>
      </c>
      <c r="AO34" s="3">
        <v>6</v>
      </c>
      <c r="AP34" s="3"/>
      <c r="AQ34" s="3">
        <v>6</v>
      </c>
      <c r="AR34" s="3"/>
      <c r="AS34" s="3">
        <v>7</v>
      </c>
      <c r="AT34" s="3"/>
      <c r="AU34" s="3">
        <v>7</v>
      </c>
      <c r="AV34" s="3"/>
      <c r="AW34" s="3">
        <v>5</v>
      </c>
      <c r="AX34" s="3"/>
      <c r="AY34" s="3">
        <v>5</v>
      </c>
      <c r="AZ34" s="3"/>
      <c r="BA34" s="3">
        <v>6</v>
      </c>
      <c r="BB34" s="3"/>
      <c r="BC34" s="3">
        <v>6</v>
      </c>
      <c r="BD34" s="3"/>
      <c r="BE34" s="3">
        <v>8</v>
      </c>
      <c r="BF34" s="3"/>
      <c r="BG34" s="3">
        <f t="shared" si="5"/>
        <v>183</v>
      </c>
      <c r="BH34" s="122">
        <f t="shared" si="6"/>
        <v>6.310344827586207</v>
      </c>
      <c r="BI34" s="3">
        <v>8</v>
      </c>
      <c r="BJ34" s="3"/>
      <c r="BK34" s="3">
        <v>6</v>
      </c>
      <c r="BL34" s="3"/>
      <c r="BM34" s="3">
        <v>5</v>
      </c>
      <c r="BN34" s="3"/>
      <c r="BO34" s="3">
        <v>6</v>
      </c>
      <c r="BP34" s="3"/>
      <c r="BQ34" s="3">
        <v>5</v>
      </c>
      <c r="BR34" s="3"/>
      <c r="BS34" s="3">
        <f t="shared" si="7"/>
        <v>145</v>
      </c>
      <c r="BT34" s="122">
        <f t="shared" si="8"/>
        <v>6.041666666666667</v>
      </c>
      <c r="BU34" s="122">
        <f t="shared" si="9"/>
        <v>6.188679245283019</v>
      </c>
      <c r="BV34" s="238" t="s">
        <v>1299</v>
      </c>
      <c r="BW34" s="238" t="s">
        <v>1298</v>
      </c>
      <c r="BX34" s="212">
        <v>8</v>
      </c>
      <c r="BY34" s="238"/>
      <c r="BZ34" s="3">
        <v>7</v>
      </c>
      <c r="CA34" s="3"/>
      <c r="CB34" s="3">
        <v>8</v>
      </c>
      <c r="CC34" s="3"/>
      <c r="CD34" s="3">
        <v>5</v>
      </c>
      <c r="CE34" s="3" t="s">
        <v>1400</v>
      </c>
      <c r="CF34" s="3">
        <v>7</v>
      </c>
      <c r="CG34" s="3"/>
      <c r="CH34" s="3">
        <f t="shared" si="10"/>
        <v>152</v>
      </c>
      <c r="CI34" s="149">
        <f t="shared" si="11"/>
        <v>7.238095238095238</v>
      </c>
      <c r="CJ34" s="3">
        <v>8</v>
      </c>
      <c r="CK34" s="3"/>
      <c r="CL34" s="3">
        <v>8</v>
      </c>
      <c r="CM34" s="3"/>
      <c r="CN34" s="3">
        <v>8</v>
      </c>
      <c r="CO34" s="3"/>
      <c r="CP34" s="3">
        <v>7</v>
      </c>
      <c r="CQ34" s="3"/>
      <c r="CR34" s="3">
        <v>9</v>
      </c>
      <c r="CS34" s="3"/>
      <c r="CT34" s="3">
        <v>7</v>
      </c>
      <c r="CU34" s="3"/>
      <c r="CV34" s="3">
        <v>9</v>
      </c>
      <c r="CW34" s="3"/>
      <c r="CX34" s="3"/>
      <c r="CY34" s="3"/>
      <c r="CZ34" s="3">
        <f t="shared" si="15"/>
        <v>194</v>
      </c>
      <c r="DA34" s="122">
        <f t="shared" si="12"/>
        <v>7.76</v>
      </c>
      <c r="DB34" s="149">
        <f t="shared" si="13"/>
        <v>7.521739130434782</v>
      </c>
      <c r="DC34" s="122">
        <f t="shared" si="14"/>
        <v>6.489795918367347</v>
      </c>
      <c r="DD34" s="3"/>
      <c r="DE34" s="3"/>
      <c r="DF34" s="3"/>
      <c r="DG34" s="3"/>
      <c r="DH34" s="3"/>
      <c r="DI34" s="3"/>
      <c r="DJ34" s="3"/>
      <c r="DK34" s="3"/>
      <c r="DL34" s="3"/>
    </row>
    <row r="35" spans="1:116" ht="15.75">
      <c r="A35" s="2">
        <v>30</v>
      </c>
      <c r="B35" s="19" t="s">
        <v>1060</v>
      </c>
      <c r="C35" s="39" t="s">
        <v>932</v>
      </c>
      <c r="D35" s="29">
        <v>33703</v>
      </c>
      <c r="E35" s="2" t="s">
        <v>529</v>
      </c>
      <c r="F35" s="13" t="s">
        <v>85</v>
      </c>
      <c r="G35" s="14" t="s">
        <v>67</v>
      </c>
      <c r="H35" s="14">
        <v>8</v>
      </c>
      <c r="I35" s="14"/>
      <c r="J35" s="14">
        <v>5</v>
      </c>
      <c r="K35" s="14"/>
      <c r="L35" s="3">
        <v>7</v>
      </c>
      <c r="M35" s="3"/>
      <c r="N35" s="3">
        <v>6</v>
      </c>
      <c r="O35" s="3"/>
      <c r="P35" s="3">
        <v>10</v>
      </c>
      <c r="Q35" s="3"/>
      <c r="R35" s="3">
        <v>7</v>
      </c>
      <c r="S35" s="3"/>
      <c r="T35" s="3">
        <v>6</v>
      </c>
      <c r="U35" s="3"/>
      <c r="V35" s="3">
        <f t="shared" si="0"/>
        <v>159</v>
      </c>
      <c r="W35" s="122">
        <f t="shared" si="1"/>
        <v>7.2272727272727275</v>
      </c>
      <c r="X35" s="3">
        <v>5</v>
      </c>
      <c r="Y35" s="3"/>
      <c r="Z35" s="3">
        <v>8</v>
      </c>
      <c r="AA35" s="3"/>
      <c r="AB35" s="3">
        <v>8</v>
      </c>
      <c r="AC35" s="3"/>
      <c r="AD35" s="3">
        <v>5</v>
      </c>
      <c r="AE35" s="3"/>
      <c r="AF35" s="3">
        <v>5</v>
      </c>
      <c r="AG35" s="3"/>
      <c r="AH35" s="136">
        <v>8</v>
      </c>
      <c r="AI35" s="3"/>
      <c r="AJ35" s="8">
        <f t="shared" si="2"/>
        <v>166</v>
      </c>
      <c r="AK35" s="149">
        <f t="shared" si="3"/>
        <v>6.384615384615385</v>
      </c>
      <c r="AL35" s="144">
        <f t="shared" si="4"/>
        <v>6.770833333333333</v>
      </c>
      <c r="AM35" s="189" t="s">
        <v>1299</v>
      </c>
      <c r="AN35" s="189" t="s">
        <v>1298</v>
      </c>
      <c r="AO35" s="3">
        <v>7</v>
      </c>
      <c r="AP35" s="3"/>
      <c r="AQ35" s="3">
        <v>8</v>
      </c>
      <c r="AR35" s="3"/>
      <c r="AS35" s="3">
        <v>6</v>
      </c>
      <c r="AT35" s="3"/>
      <c r="AU35" s="3">
        <v>7</v>
      </c>
      <c r="AV35" s="3"/>
      <c r="AW35" s="3">
        <v>6</v>
      </c>
      <c r="AX35" s="3"/>
      <c r="AY35" s="3">
        <v>7</v>
      </c>
      <c r="AZ35" s="3"/>
      <c r="BA35" s="3">
        <v>8</v>
      </c>
      <c r="BB35" s="3"/>
      <c r="BC35" s="3">
        <v>7</v>
      </c>
      <c r="BD35" s="3"/>
      <c r="BE35" s="3">
        <v>8</v>
      </c>
      <c r="BF35" s="3"/>
      <c r="BG35" s="3">
        <f t="shared" si="5"/>
        <v>207</v>
      </c>
      <c r="BH35" s="122">
        <f t="shared" si="6"/>
        <v>7.137931034482759</v>
      </c>
      <c r="BI35" s="3">
        <v>6</v>
      </c>
      <c r="BJ35" s="3"/>
      <c r="BK35" s="3">
        <v>6</v>
      </c>
      <c r="BL35" s="3"/>
      <c r="BM35" s="3">
        <v>7</v>
      </c>
      <c r="BN35" s="3"/>
      <c r="BO35" s="3">
        <v>7</v>
      </c>
      <c r="BP35" s="3"/>
      <c r="BQ35" s="3">
        <v>9</v>
      </c>
      <c r="BR35" s="3"/>
      <c r="BS35" s="3">
        <f t="shared" si="7"/>
        <v>169</v>
      </c>
      <c r="BT35" s="122">
        <f t="shared" si="8"/>
        <v>7.041666666666667</v>
      </c>
      <c r="BU35" s="122">
        <f t="shared" si="9"/>
        <v>7.09433962264151</v>
      </c>
      <c r="BV35" s="238" t="s">
        <v>1301</v>
      </c>
      <c r="BW35" s="238" t="s">
        <v>1298</v>
      </c>
      <c r="BX35" s="212">
        <v>8</v>
      </c>
      <c r="BY35" s="238"/>
      <c r="BZ35" s="3">
        <v>7</v>
      </c>
      <c r="CA35" s="3"/>
      <c r="CB35" s="3">
        <v>8</v>
      </c>
      <c r="CC35" s="3"/>
      <c r="CD35" s="3">
        <v>8</v>
      </c>
      <c r="CE35" s="3"/>
      <c r="CF35" s="3">
        <v>7</v>
      </c>
      <c r="CG35" s="3"/>
      <c r="CH35" s="3">
        <f t="shared" si="10"/>
        <v>161</v>
      </c>
      <c r="CI35" s="149">
        <f t="shared" si="11"/>
        <v>7.666666666666667</v>
      </c>
      <c r="CJ35" s="3">
        <v>8</v>
      </c>
      <c r="CK35" s="3"/>
      <c r="CL35" s="3">
        <v>8</v>
      </c>
      <c r="CM35" s="3"/>
      <c r="CN35" s="3">
        <v>6</v>
      </c>
      <c r="CO35" s="3"/>
      <c r="CP35" s="3">
        <v>9</v>
      </c>
      <c r="CQ35" s="3"/>
      <c r="CR35" s="3">
        <v>7</v>
      </c>
      <c r="CS35" s="3"/>
      <c r="CT35" s="3">
        <v>8</v>
      </c>
      <c r="CU35" s="3"/>
      <c r="CV35" s="3">
        <v>8</v>
      </c>
      <c r="CW35" s="3"/>
      <c r="CX35" s="3"/>
      <c r="CY35" s="3"/>
      <c r="CZ35" s="3">
        <f t="shared" si="15"/>
        <v>194</v>
      </c>
      <c r="DA35" s="122">
        <f t="shared" si="12"/>
        <v>7.76</v>
      </c>
      <c r="DB35" s="149">
        <f t="shared" si="13"/>
        <v>7.717391304347826</v>
      </c>
      <c r="DC35" s="122">
        <f t="shared" si="14"/>
        <v>7.183673469387755</v>
      </c>
      <c r="DD35" s="3"/>
      <c r="DE35" s="3"/>
      <c r="DF35" s="3"/>
      <c r="DG35" s="3"/>
      <c r="DH35" s="3"/>
      <c r="DI35" s="3"/>
      <c r="DJ35" s="3"/>
      <c r="DK35" s="3"/>
      <c r="DL35" s="3"/>
    </row>
    <row r="36" spans="1:116" ht="15.75">
      <c r="A36" s="2">
        <v>31</v>
      </c>
      <c r="B36" s="19" t="s">
        <v>1062</v>
      </c>
      <c r="C36" s="39" t="s">
        <v>255</v>
      </c>
      <c r="D36" s="29">
        <v>33814</v>
      </c>
      <c r="E36" s="2" t="s">
        <v>529</v>
      </c>
      <c r="F36" s="13" t="s">
        <v>420</v>
      </c>
      <c r="G36" s="14" t="s">
        <v>322</v>
      </c>
      <c r="H36" s="14">
        <v>7</v>
      </c>
      <c r="I36" s="14"/>
      <c r="J36" s="14">
        <v>6</v>
      </c>
      <c r="K36" s="14"/>
      <c r="L36" s="3">
        <v>7</v>
      </c>
      <c r="M36" s="3"/>
      <c r="N36" s="3">
        <v>6</v>
      </c>
      <c r="O36" s="3"/>
      <c r="P36" s="3">
        <v>6</v>
      </c>
      <c r="Q36" s="3"/>
      <c r="R36" s="3">
        <v>6</v>
      </c>
      <c r="S36" s="3"/>
      <c r="T36" s="3">
        <v>8</v>
      </c>
      <c r="U36" s="3"/>
      <c r="V36" s="3">
        <f t="shared" si="0"/>
        <v>146</v>
      </c>
      <c r="W36" s="122">
        <f t="shared" si="1"/>
        <v>6.636363636363637</v>
      </c>
      <c r="X36" s="3">
        <v>5</v>
      </c>
      <c r="Y36" s="3"/>
      <c r="Z36" s="3">
        <v>5</v>
      </c>
      <c r="AA36" s="3"/>
      <c r="AB36" s="3">
        <v>9</v>
      </c>
      <c r="AC36" s="3"/>
      <c r="AD36" s="3">
        <v>6</v>
      </c>
      <c r="AE36" s="3"/>
      <c r="AF36" s="3">
        <v>5</v>
      </c>
      <c r="AG36" s="3"/>
      <c r="AH36" s="136">
        <v>6</v>
      </c>
      <c r="AI36" s="3"/>
      <c r="AJ36" s="8">
        <f t="shared" si="2"/>
        <v>149</v>
      </c>
      <c r="AK36" s="149">
        <f t="shared" si="3"/>
        <v>5.730769230769231</v>
      </c>
      <c r="AL36" s="144">
        <f t="shared" si="4"/>
        <v>6.145833333333333</v>
      </c>
      <c r="AM36" s="189" t="s">
        <v>1299</v>
      </c>
      <c r="AN36" s="189" t="s">
        <v>1298</v>
      </c>
      <c r="AO36" s="3">
        <v>7</v>
      </c>
      <c r="AP36" s="3"/>
      <c r="AQ36" s="3">
        <v>6</v>
      </c>
      <c r="AR36" s="3"/>
      <c r="AS36" s="3">
        <v>7</v>
      </c>
      <c r="AT36" s="3"/>
      <c r="AU36" s="3">
        <v>8</v>
      </c>
      <c r="AV36" s="3"/>
      <c r="AW36" s="3">
        <v>5</v>
      </c>
      <c r="AX36" s="3"/>
      <c r="AY36" s="3">
        <v>7</v>
      </c>
      <c r="AZ36" s="3"/>
      <c r="BA36" s="3">
        <v>7</v>
      </c>
      <c r="BB36" s="3"/>
      <c r="BC36" s="3">
        <v>9</v>
      </c>
      <c r="BD36" s="3"/>
      <c r="BE36" s="3">
        <v>8</v>
      </c>
      <c r="BF36" s="3"/>
      <c r="BG36" s="3">
        <f t="shared" si="5"/>
        <v>208</v>
      </c>
      <c r="BH36" s="122">
        <f t="shared" si="6"/>
        <v>7.172413793103448</v>
      </c>
      <c r="BI36" s="3">
        <v>8</v>
      </c>
      <c r="BJ36" s="3"/>
      <c r="BK36" s="3">
        <v>7</v>
      </c>
      <c r="BL36" s="3"/>
      <c r="BM36" s="3">
        <v>7</v>
      </c>
      <c r="BN36" s="3"/>
      <c r="BO36" s="3">
        <v>7</v>
      </c>
      <c r="BP36" s="3"/>
      <c r="BQ36" s="3">
        <v>7</v>
      </c>
      <c r="BR36" s="3"/>
      <c r="BS36" s="3">
        <f t="shared" si="7"/>
        <v>173</v>
      </c>
      <c r="BT36" s="122">
        <f t="shared" si="8"/>
        <v>7.208333333333333</v>
      </c>
      <c r="BU36" s="122">
        <f t="shared" si="9"/>
        <v>7.188679245283019</v>
      </c>
      <c r="BV36" s="238" t="s">
        <v>1301</v>
      </c>
      <c r="BW36" s="238" t="s">
        <v>1298</v>
      </c>
      <c r="BX36" s="212">
        <v>7</v>
      </c>
      <c r="BY36" s="238"/>
      <c r="BZ36" s="3">
        <v>8</v>
      </c>
      <c r="CA36" s="3"/>
      <c r="CB36" s="3">
        <v>8</v>
      </c>
      <c r="CC36" s="3"/>
      <c r="CD36" s="3">
        <v>6</v>
      </c>
      <c r="CE36" s="3"/>
      <c r="CF36" s="3">
        <v>8</v>
      </c>
      <c r="CG36" s="3"/>
      <c r="CH36" s="3">
        <f t="shared" si="10"/>
        <v>156</v>
      </c>
      <c r="CI36" s="149">
        <f t="shared" si="11"/>
        <v>7.428571428571429</v>
      </c>
      <c r="CJ36" s="3">
        <v>8</v>
      </c>
      <c r="CK36" s="3"/>
      <c r="CL36" s="3">
        <v>9</v>
      </c>
      <c r="CM36" s="3"/>
      <c r="CN36" s="3">
        <v>8</v>
      </c>
      <c r="CO36" s="3"/>
      <c r="CP36" s="3">
        <v>8</v>
      </c>
      <c r="CQ36" s="3"/>
      <c r="CR36" s="3">
        <v>9</v>
      </c>
      <c r="CS36" s="3"/>
      <c r="CT36" s="3">
        <v>5</v>
      </c>
      <c r="CU36" s="3"/>
      <c r="CV36" s="3">
        <v>9</v>
      </c>
      <c r="CW36" s="3"/>
      <c r="CX36" s="3"/>
      <c r="CY36" s="3"/>
      <c r="CZ36" s="3">
        <f t="shared" si="15"/>
        <v>192</v>
      </c>
      <c r="DA36" s="122">
        <f t="shared" si="12"/>
        <v>7.68</v>
      </c>
      <c r="DB36" s="149">
        <f t="shared" si="13"/>
        <v>7.565217391304348</v>
      </c>
      <c r="DC36" s="122">
        <f t="shared" si="14"/>
        <v>6.965986394557823</v>
      </c>
      <c r="DD36" s="3"/>
      <c r="DE36" s="3"/>
      <c r="DF36" s="3"/>
      <c r="DG36" s="3"/>
      <c r="DH36" s="3"/>
      <c r="DI36" s="3"/>
      <c r="DJ36" s="3"/>
      <c r="DK36" s="3"/>
      <c r="DL36" s="3"/>
    </row>
    <row r="37" spans="1:116" ht="15.75">
      <c r="A37" s="2">
        <v>32</v>
      </c>
      <c r="B37" s="19" t="s">
        <v>1063</v>
      </c>
      <c r="C37" s="39" t="s">
        <v>643</v>
      </c>
      <c r="D37" s="29" t="s">
        <v>1064</v>
      </c>
      <c r="E37" s="2" t="s">
        <v>529</v>
      </c>
      <c r="F37" s="13" t="s">
        <v>420</v>
      </c>
      <c r="G37" s="14" t="s">
        <v>322</v>
      </c>
      <c r="H37" s="14">
        <v>7</v>
      </c>
      <c r="I37" s="14"/>
      <c r="J37" s="14">
        <v>6</v>
      </c>
      <c r="K37" s="14"/>
      <c r="L37" s="3">
        <v>5</v>
      </c>
      <c r="M37" s="3"/>
      <c r="N37" s="3">
        <v>5</v>
      </c>
      <c r="O37" s="3"/>
      <c r="P37" s="3">
        <v>8</v>
      </c>
      <c r="Q37" s="3"/>
      <c r="R37" s="3">
        <v>6</v>
      </c>
      <c r="S37" s="3"/>
      <c r="T37" s="3">
        <v>7</v>
      </c>
      <c r="U37" s="3"/>
      <c r="V37" s="3">
        <f t="shared" si="0"/>
        <v>138</v>
      </c>
      <c r="W37" s="122">
        <f t="shared" si="1"/>
        <v>6.2727272727272725</v>
      </c>
      <c r="X37" s="3">
        <v>6</v>
      </c>
      <c r="Y37" s="3"/>
      <c r="Z37" s="3">
        <v>5</v>
      </c>
      <c r="AA37" s="3"/>
      <c r="AB37" s="3">
        <v>6</v>
      </c>
      <c r="AC37" s="3"/>
      <c r="AD37" s="3">
        <v>5</v>
      </c>
      <c r="AE37" s="3">
        <v>3</v>
      </c>
      <c r="AF37" s="3">
        <v>6</v>
      </c>
      <c r="AG37" s="3"/>
      <c r="AH37" s="136">
        <v>5</v>
      </c>
      <c r="AI37" s="3"/>
      <c r="AJ37" s="8">
        <f t="shared" si="2"/>
        <v>144</v>
      </c>
      <c r="AK37" s="149">
        <f t="shared" si="3"/>
        <v>5.538461538461538</v>
      </c>
      <c r="AL37" s="144">
        <f t="shared" si="4"/>
        <v>5.875</v>
      </c>
      <c r="AM37" s="189" t="s">
        <v>1297</v>
      </c>
      <c r="AN37" s="189" t="s">
        <v>1298</v>
      </c>
      <c r="AO37" s="3">
        <v>7</v>
      </c>
      <c r="AP37" s="3"/>
      <c r="AQ37" s="3">
        <v>7</v>
      </c>
      <c r="AR37" s="3"/>
      <c r="AS37" s="3">
        <v>7</v>
      </c>
      <c r="AT37" s="3"/>
      <c r="AU37" s="3">
        <v>6</v>
      </c>
      <c r="AV37" s="3"/>
      <c r="AW37" s="3">
        <v>5</v>
      </c>
      <c r="AX37" s="3">
        <v>4</v>
      </c>
      <c r="AY37" s="3">
        <v>7</v>
      </c>
      <c r="AZ37" s="3"/>
      <c r="BA37" s="3">
        <v>7</v>
      </c>
      <c r="BB37" s="3"/>
      <c r="BC37" s="3">
        <v>8</v>
      </c>
      <c r="BD37" s="3"/>
      <c r="BE37" s="3">
        <v>7</v>
      </c>
      <c r="BF37" s="3"/>
      <c r="BG37" s="3">
        <f t="shared" si="5"/>
        <v>196</v>
      </c>
      <c r="BH37" s="122">
        <f t="shared" si="6"/>
        <v>6.758620689655173</v>
      </c>
      <c r="BI37" s="3">
        <v>6</v>
      </c>
      <c r="BJ37" s="3"/>
      <c r="BK37" s="3">
        <v>5</v>
      </c>
      <c r="BL37" s="3"/>
      <c r="BM37" s="3">
        <v>6</v>
      </c>
      <c r="BN37" s="3"/>
      <c r="BO37" s="3">
        <v>8</v>
      </c>
      <c r="BP37" s="3"/>
      <c r="BQ37" s="3">
        <v>6</v>
      </c>
      <c r="BR37" s="3"/>
      <c r="BS37" s="3">
        <f t="shared" si="7"/>
        <v>152</v>
      </c>
      <c r="BT37" s="122">
        <f t="shared" si="8"/>
        <v>6.333333333333333</v>
      </c>
      <c r="BU37" s="122">
        <f t="shared" si="9"/>
        <v>6.566037735849057</v>
      </c>
      <c r="BV37" s="238" t="s">
        <v>1299</v>
      </c>
      <c r="BW37" s="238" t="s">
        <v>1298</v>
      </c>
      <c r="BX37" s="212">
        <v>9</v>
      </c>
      <c r="BY37" s="238"/>
      <c r="BZ37" s="3">
        <v>7</v>
      </c>
      <c r="CA37" s="3"/>
      <c r="CB37" s="3">
        <v>6</v>
      </c>
      <c r="CC37" s="3"/>
      <c r="CD37" s="3">
        <v>5</v>
      </c>
      <c r="CE37" s="3"/>
      <c r="CF37" s="3">
        <v>7</v>
      </c>
      <c r="CG37" s="3"/>
      <c r="CH37" s="3">
        <f t="shared" si="10"/>
        <v>148</v>
      </c>
      <c r="CI37" s="149">
        <f t="shared" si="11"/>
        <v>7.0476190476190474</v>
      </c>
      <c r="CJ37" s="3">
        <v>5</v>
      </c>
      <c r="CK37" s="3"/>
      <c r="CL37" s="3">
        <v>9</v>
      </c>
      <c r="CM37" s="3"/>
      <c r="CN37" s="3">
        <v>8</v>
      </c>
      <c r="CO37" s="3"/>
      <c r="CP37" s="3">
        <v>8</v>
      </c>
      <c r="CQ37" s="3"/>
      <c r="CR37" s="3">
        <v>8</v>
      </c>
      <c r="CS37" s="3"/>
      <c r="CT37" s="3">
        <v>7</v>
      </c>
      <c r="CU37" s="3"/>
      <c r="CV37" s="3">
        <v>9</v>
      </c>
      <c r="CW37" s="3"/>
      <c r="CX37" s="3"/>
      <c r="CY37" s="3"/>
      <c r="CZ37" s="3">
        <f t="shared" si="15"/>
        <v>187</v>
      </c>
      <c r="DA37" s="122">
        <f t="shared" si="12"/>
        <v>7.48</v>
      </c>
      <c r="DB37" s="149">
        <f t="shared" si="13"/>
        <v>7.282608695652174</v>
      </c>
      <c r="DC37" s="122">
        <f t="shared" si="14"/>
        <v>6.5646258503401365</v>
      </c>
      <c r="DD37" s="3"/>
      <c r="DE37" s="3"/>
      <c r="DF37" s="3"/>
      <c r="DG37" s="3"/>
      <c r="DH37" s="3"/>
      <c r="DI37" s="3"/>
      <c r="DJ37" s="3"/>
      <c r="DK37" s="3"/>
      <c r="DL37" s="3"/>
    </row>
    <row r="38" spans="1:116" ht="15.75">
      <c r="A38" s="2">
        <v>33</v>
      </c>
      <c r="B38" s="19" t="s">
        <v>638</v>
      </c>
      <c r="C38" s="39" t="s">
        <v>49</v>
      </c>
      <c r="D38" s="29">
        <v>33852</v>
      </c>
      <c r="E38" s="2" t="s">
        <v>38</v>
      </c>
      <c r="F38" s="13" t="s">
        <v>83</v>
      </c>
      <c r="G38" s="14" t="s">
        <v>322</v>
      </c>
      <c r="H38" s="14">
        <v>6</v>
      </c>
      <c r="I38" s="14"/>
      <c r="J38" s="14">
        <v>6</v>
      </c>
      <c r="K38" s="14"/>
      <c r="L38" s="3">
        <v>5</v>
      </c>
      <c r="M38" s="3"/>
      <c r="N38" s="3">
        <v>6</v>
      </c>
      <c r="O38" s="3"/>
      <c r="P38" s="3">
        <v>5</v>
      </c>
      <c r="Q38" s="3"/>
      <c r="R38" s="3">
        <v>7</v>
      </c>
      <c r="S38" s="3"/>
      <c r="T38" s="3">
        <v>5</v>
      </c>
      <c r="U38" s="3"/>
      <c r="V38" s="3">
        <f t="shared" si="0"/>
        <v>121</v>
      </c>
      <c r="W38" s="122">
        <f t="shared" si="1"/>
        <v>5.5</v>
      </c>
      <c r="X38" s="3">
        <v>5</v>
      </c>
      <c r="Y38" s="3">
        <v>4</v>
      </c>
      <c r="Z38" s="3">
        <v>5</v>
      </c>
      <c r="AA38" s="3">
        <v>4</v>
      </c>
      <c r="AB38" s="3">
        <v>6</v>
      </c>
      <c r="AC38" s="3"/>
      <c r="AD38" s="3">
        <v>5</v>
      </c>
      <c r="AE38" s="3"/>
      <c r="AF38" s="3">
        <v>5</v>
      </c>
      <c r="AG38" s="3"/>
      <c r="AH38" s="136">
        <v>5</v>
      </c>
      <c r="AI38" s="3">
        <v>4</v>
      </c>
      <c r="AJ38" s="8">
        <f t="shared" si="2"/>
        <v>133</v>
      </c>
      <c r="AK38" s="149">
        <f t="shared" si="3"/>
        <v>5.115384615384615</v>
      </c>
      <c r="AL38" s="144">
        <f t="shared" si="4"/>
        <v>5.291666666666667</v>
      </c>
      <c r="AM38" s="189" t="s">
        <v>1297</v>
      </c>
      <c r="AN38" s="189" t="s">
        <v>1298</v>
      </c>
      <c r="AO38" s="3">
        <v>6</v>
      </c>
      <c r="AP38" s="3"/>
      <c r="AQ38" s="3">
        <v>6</v>
      </c>
      <c r="AR38" s="3"/>
      <c r="AS38" s="3">
        <v>5</v>
      </c>
      <c r="AT38" s="3">
        <v>4</v>
      </c>
      <c r="AU38" s="3">
        <v>6</v>
      </c>
      <c r="AV38" s="3"/>
      <c r="AW38" s="3">
        <v>5</v>
      </c>
      <c r="AX38" s="3">
        <v>3</v>
      </c>
      <c r="AY38" s="3">
        <v>6</v>
      </c>
      <c r="AZ38" s="3"/>
      <c r="BA38" s="3">
        <v>6</v>
      </c>
      <c r="BB38" s="3"/>
      <c r="BC38" s="3">
        <v>7</v>
      </c>
      <c r="BD38" s="3"/>
      <c r="BE38" s="3">
        <v>5</v>
      </c>
      <c r="BF38" s="3"/>
      <c r="BG38" s="3">
        <f t="shared" si="5"/>
        <v>167</v>
      </c>
      <c r="BH38" s="122">
        <f t="shared" si="6"/>
        <v>5.758620689655173</v>
      </c>
      <c r="BI38" s="3">
        <v>6</v>
      </c>
      <c r="BJ38" s="3"/>
      <c r="BK38" s="3">
        <v>5</v>
      </c>
      <c r="BL38" s="3"/>
      <c r="BM38" s="3">
        <v>5</v>
      </c>
      <c r="BN38" s="3"/>
      <c r="BO38" s="3">
        <v>5</v>
      </c>
      <c r="BP38" s="3"/>
      <c r="BQ38" s="3">
        <v>6</v>
      </c>
      <c r="BR38" s="3"/>
      <c r="BS38" s="3">
        <f t="shared" si="7"/>
        <v>130</v>
      </c>
      <c r="BT38" s="122">
        <f t="shared" si="8"/>
        <v>5.416666666666667</v>
      </c>
      <c r="BU38" s="122">
        <f t="shared" si="9"/>
        <v>5.60377358490566</v>
      </c>
      <c r="BV38" s="238" t="s">
        <v>1297</v>
      </c>
      <c r="BW38" s="238" t="s">
        <v>1298</v>
      </c>
      <c r="BX38" s="212">
        <v>7</v>
      </c>
      <c r="BY38" s="238"/>
      <c r="BZ38" s="3">
        <v>5</v>
      </c>
      <c r="CA38" s="3"/>
      <c r="CB38" s="3">
        <v>6</v>
      </c>
      <c r="CC38" s="3"/>
      <c r="CD38" s="3">
        <v>6</v>
      </c>
      <c r="CE38" s="3">
        <v>4</v>
      </c>
      <c r="CF38" s="3">
        <v>5</v>
      </c>
      <c r="CG38" s="3"/>
      <c r="CH38" s="3">
        <f t="shared" si="10"/>
        <v>125</v>
      </c>
      <c r="CI38" s="149">
        <f t="shared" si="11"/>
        <v>5.9523809523809526</v>
      </c>
      <c r="CJ38" s="3">
        <v>5</v>
      </c>
      <c r="CK38" s="3"/>
      <c r="CL38" s="3">
        <v>5</v>
      </c>
      <c r="CM38" s="3"/>
      <c r="CN38" s="3">
        <v>5</v>
      </c>
      <c r="CO38" s="3"/>
      <c r="CP38" s="3">
        <v>6</v>
      </c>
      <c r="CQ38" s="3"/>
      <c r="CR38" s="3">
        <v>8</v>
      </c>
      <c r="CS38" s="3"/>
      <c r="CT38" s="3">
        <v>6</v>
      </c>
      <c r="CU38" s="3"/>
      <c r="CV38" s="3">
        <v>8</v>
      </c>
      <c r="CW38" s="3"/>
      <c r="CX38" s="3"/>
      <c r="CY38" s="3"/>
      <c r="CZ38" s="3">
        <f t="shared" si="15"/>
        <v>147</v>
      </c>
      <c r="DA38" s="122">
        <f t="shared" si="12"/>
        <v>5.88</v>
      </c>
      <c r="DB38" s="149">
        <f t="shared" si="13"/>
        <v>5.913043478260869</v>
      </c>
      <c r="DC38" s="122">
        <f t="shared" si="14"/>
        <v>5.598639455782313</v>
      </c>
      <c r="DD38" s="3"/>
      <c r="DE38" s="3"/>
      <c r="DF38" s="3"/>
      <c r="DG38" s="3"/>
      <c r="DH38" s="3"/>
      <c r="DI38" s="3"/>
      <c r="DJ38" s="3"/>
      <c r="DK38" s="3"/>
      <c r="DL38" s="3"/>
    </row>
    <row r="39" spans="1:116" ht="15.75">
      <c r="A39" s="2">
        <v>34</v>
      </c>
      <c r="B39" s="19" t="s">
        <v>1065</v>
      </c>
      <c r="C39" s="39" t="s">
        <v>52</v>
      </c>
      <c r="D39" s="29">
        <v>33824</v>
      </c>
      <c r="E39" s="2" t="s">
        <v>38</v>
      </c>
      <c r="F39" s="13" t="s">
        <v>321</v>
      </c>
      <c r="G39" s="14" t="s">
        <v>322</v>
      </c>
      <c r="H39" s="14">
        <v>7</v>
      </c>
      <c r="I39" s="14"/>
      <c r="J39" s="14">
        <v>7</v>
      </c>
      <c r="K39" s="14"/>
      <c r="L39" s="3">
        <v>6</v>
      </c>
      <c r="M39" s="3"/>
      <c r="N39" s="3">
        <v>6</v>
      </c>
      <c r="O39" s="3"/>
      <c r="P39" s="3">
        <v>7</v>
      </c>
      <c r="Q39" s="3"/>
      <c r="R39" s="3">
        <v>7</v>
      </c>
      <c r="S39" s="3"/>
      <c r="T39" s="3">
        <v>5</v>
      </c>
      <c r="U39" s="3"/>
      <c r="V39" s="3">
        <f t="shared" si="0"/>
        <v>135</v>
      </c>
      <c r="W39" s="122">
        <f t="shared" si="1"/>
        <v>6.136363636363637</v>
      </c>
      <c r="X39" s="3">
        <v>5</v>
      </c>
      <c r="Y39" s="3"/>
      <c r="Z39" s="3">
        <v>5</v>
      </c>
      <c r="AA39" s="3">
        <v>4</v>
      </c>
      <c r="AB39" s="3">
        <v>7</v>
      </c>
      <c r="AC39" s="3"/>
      <c r="AD39" s="3">
        <v>6</v>
      </c>
      <c r="AE39" s="3"/>
      <c r="AF39" s="3">
        <v>5</v>
      </c>
      <c r="AG39" s="3"/>
      <c r="AH39" s="136">
        <v>5</v>
      </c>
      <c r="AI39" s="3">
        <v>3</v>
      </c>
      <c r="AJ39" s="8">
        <f t="shared" si="2"/>
        <v>139</v>
      </c>
      <c r="AK39" s="149">
        <f t="shared" si="3"/>
        <v>5.346153846153846</v>
      </c>
      <c r="AL39" s="144">
        <f t="shared" si="4"/>
        <v>5.708333333333333</v>
      </c>
      <c r="AM39" s="189" t="s">
        <v>1297</v>
      </c>
      <c r="AN39" s="189" t="s">
        <v>1298</v>
      </c>
      <c r="AO39" s="3">
        <v>6</v>
      </c>
      <c r="AP39" s="3"/>
      <c r="AQ39" s="3">
        <v>5</v>
      </c>
      <c r="AR39" s="3"/>
      <c r="AS39" s="3">
        <v>5</v>
      </c>
      <c r="AT39" s="3"/>
      <c r="AU39" s="3">
        <v>5</v>
      </c>
      <c r="AV39" s="3"/>
      <c r="AW39" s="3">
        <v>5</v>
      </c>
      <c r="AX39" s="3"/>
      <c r="AY39" s="3">
        <v>8</v>
      </c>
      <c r="AZ39" s="3"/>
      <c r="BA39" s="3">
        <v>6</v>
      </c>
      <c r="BB39" s="3"/>
      <c r="BC39" s="3">
        <v>7</v>
      </c>
      <c r="BD39" s="3"/>
      <c r="BE39" s="3">
        <v>6</v>
      </c>
      <c r="BF39" s="3"/>
      <c r="BG39" s="3">
        <f t="shared" si="5"/>
        <v>170</v>
      </c>
      <c r="BH39" s="122">
        <f t="shared" si="6"/>
        <v>5.862068965517241</v>
      </c>
      <c r="BI39" s="3">
        <v>7</v>
      </c>
      <c r="BJ39" s="3"/>
      <c r="BK39" s="3">
        <v>5</v>
      </c>
      <c r="BL39" s="3">
        <v>4</v>
      </c>
      <c r="BM39" s="3">
        <v>5</v>
      </c>
      <c r="BN39" s="3"/>
      <c r="BO39" s="3">
        <v>6</v>
      </c>
      <c r="BP39" s="3"/>
      <c r="BQ39" s="3">
        <v>7</v>
      </c>
      <c r="BR39" s="3"/>
      <c r="BS39" s="3">
        <f t="shared" si="7"/>
        <v>146</v>
      </c>
      <c r="BT39" s="122">
        <f t="shared" si="8"/>
        <v>6.083333333333333</v>
      </c>
      <c r="BU39" s="122">
        <f t="shared" si="9"/>
        <v>5.962264150943396</v>
      </c>
      <c r="BV39" s="238" t="s">
        <v>1297</v>
      </c>
      <c r="BW39" s="238" t="s">
        <v>1298</v>
      </c>
      <c r="BX39" s="212">
        <v>7</v>
      </c>
      <c r="BY39" s="238"/>
      <c r="BZ39" s="3">
        <v>6</v>
      </c>
      <c r="CA39" s="3"/>
      <c r="CB39" s="3">
        <v>6</v>
      </c>
      <c r="CC39" s="3"/>
      <c r="CD39" s="3">
        <v>5</v>
      </c>
      <c r="CE39" s="3">
        <v>3</v>
      </c>
      <c r="CF39" s="3">
        <v>5</v>
      </c>
      <c r="CG39" s="3"/>
      <c r="CH39" s="3">
        <f t="shared" si="10"/>
        <v>125</v>
      </c>
      <c r="CI39" s="149">
        <f t="shared" si="11"/>
        <v>5.9523809523809526</v>
      </c>
      <c r="CJ39" s="3">
        <v>5</v>
      </c>
      <c r="CK39" s="3"/>
      <c r="CL39" s="3">
        <v>6</v>
      </c>
      <c r="CM39" s="3"/>
      <c r="CN39" s="3">
        <v>6</v>
      </c>
      <c r="CO39" s="3"/>
      <c r="CP39" s="3">
        <v>6</v>
      </c>
      <c r="CQ39" s="3"/>
      <c r="CR39" s="3">
        <v>6</v>
      </c>
      <c r="CS39" s="3"/>
      <c r="CT39" s="3">
        <v>5</v>
      </c>
      <c r="CU39" s="3"/>
      <c r="CV39" s="3">
        <v>8</v>
      </c>
      <c r="CW39" s="3"/>
      <c r="CX39" s="3"/>
      <c r="CY39" s="3"/>
      <c r="CZ39" s="3">
        <f t="shared" si="15"/>
        <v>143</v>
      </c>
      <c r="DA39" s="122">
        <f t="shared" si="12"/>
        <v>5.72</v>
      </c>
      <c r="DB39" s="149">
        <f t="shared" si="13"/>
        <v>5.826086956521739</v>
      </c>
      <c r="DC39" s="122">
        <f t="shared" si="14"/>
        <v>5.836734693877551</v>
      </c>
      <c r="DD39" s="3"/>
      <c r="DE39" s="3"/>
      <c r="DF39" s="3"/>
      <c r="DG39" s="3"/>
      <c r="DH39" s="3"/>
      <c r="DI39" s="3"/>
      <c r="DJ39" s="3"/>
      <c r="DK39" s="3"/>
      <c r="DL39" s="3"/>
    </row>
    <row r="40" spans="1:116" ht="15.75">
      <c r="A40" s="2">
        <v>35</v>
      </c>
      <c r="B40" s="19" t="s">
        <v>1066</v>
      </c>
      <c r="C40" s="39" t="s">
        <v>847</v>
      </c>
      <c r="D40" s="29">
        <v>33689</v>
      </c>
      <c r="E40" s="2" t="s">
        <v>529</v>
      </c>
      <c r="F40" s="13" t="s">
        <v>1061</v>
      </c>
      <c r="G40" s="14" t="s">
        <v>322</v>
      </c>
      <c r="H40" s="14">
        <v>7</v>
      </c>
      <c r="I40" s="14"/>
      <c r="J40" s="14">
        <v>6</v>
      </c>
      <c r="K40" s="14"/>
      <c r="L40" s="3">
        <v>8</v>
      </c>
      <c r="M40" s="3"/>
      <c r="N40" s="3">
        <v>6</v>
      </c>
      <c r="O40" s="3"/>
      <c r="P40" s="3">
        <v>5</v>
      </c>
      <c r="Q40" s="3"/>
      <c r="R40" s="3">
        <v>7</v>
      </c>
      <c r="S40" s="3"/>
      <c r="T40" s="3">
        <v>6</v>
      </c>
      <c r="U40" s="3"/>
      <c r="V40" s="3">
        <f t="shared" si="0"/>
        <v>138</v>
      </c>
      <c r="W40" s="122">
        <f t="shared" si="1"/>
        <v>6.2727272727272725</v>
      </c>
      <c r="X40" s="3">
        <v>6</v>
      </c>
      <c r="Y40" s="3"/>
      <c r="Z40" s="3">
        <v>6</v>
      </c>
      <c r="AA40" s="3"/>
      <c r="AB40" s="3">
        <v>7</v>
      </c>
      <c r="AC40" s="3"/>
      <c r="AD40" s="3">
        <v>5</v>
      </c>
      <c r="AE40" s="3"/>
      <c r="AF40" s="3">
        <v>6</v>
      </c>
      <c r="AG40" s="3"/>
      <c r="AH40" s="136">
        <v>5</v>
      </c>
      <c r="AI40" s="3"/>
      <c r="AJ40" s="8">
        <f t="shared" si="2"/>
        <v>152</v>
      </c>
      <c r="AK40" s="149">
        <f t="shared" si="3"/>
        <v>5.846153846153846</v>
      </c>
      <c r="AL40" s="144">
        <f t="shared" si="4"/>
        <v>6.041666666666667</v>
      </c>
      <c r="AM40" s="189" t="s">
        <v>1299</v>
      </c>
      <c r="AN40" s="189" t="s">
        <v>1298</v>
      </c>
      <c r="AO40" s="3">
        <v>7</v>
      </c>
      <c r="AP40" s="3"/>
      <c r="AQ40" s="3">
        <v>7</v>
      </c>
      <c r="AR40" s="3"/>
      <c r="AS40" s="3">
        <v>7</v>
      </c>
      <c r="AT40" s="3"/>
      <c r="AU40" s="3">
        <v>6</v>
      </c>
      <c r="AV40" s="3"/>
      <c r="AW40" s="3">
        <v>5</v>
      </c>
      <c r="AX40" s="3"/>
      <c r="AY40" s="3">
        <v>6</v>
      </c>
      <c r="AZ40" s="3"/>
      <c r="BA40" s="3">
        <v>7</v>
      </c>
      <c r="BB40" s="3"/>
      <c r="BC40" s="3">
        <v>9</v>
      </c>
      <c r="BD40" s="3"/>
      <c r="BE40" s="3">
        <v>8</v>
      </c>
      <c r="BF40" s="3"/>
      <c r="BG40" s="3">
        <f t="shared" si="5"/>
        <v>200</v>
      </c>
      <c r="BH40" s="122">
        <f t="shared" si="6"/>
        <v>6.896551724137931</v>
      </c>
      <c r="BI40" s="3">
        <v>7</v>
      </c>
      <c r="BJ40" s="3"/>
      <c r="BK40" s="3">
        <v>8</v>
      </c>
      <c r="BL40" s="3"/>
      <c r="BM40" s="3">
        <v>5</v>
      </c>
      <c r="BN40" s="3"/>
      <c r="BO40" s="3">
        <v>8</v>
      </c>
      <c r="BP40" s="3"/>
      <c r="BQ40" s="3">
        <v>6</v>
      </c>
      <c r="BR40" s="3"/>
      <c r="BS40" s="3">
        <f t="shared" si="7"/>
        <v>165</v>
      </c>
      <c r="BT40" s="122">
        <f t="shared" si="8"/>
        <v>6.875</v>
      </c>
      <c r="BU40" s="122">
        <f t="shared" si="9"/>
        <v>6.886792452830188</v>
      </c>
      <c r="BV40" s="238" t="s">
        <v>1299</v>
      </c>
      <c r="BW40" s="238" t="s">
        <v>1298</v>
      </c>
      <c r="BX40" s="212">
        <v>8</v>
      </c>
      <c r="BY40" s="238"/>
      <c r="BZ40" s="3">
        <v>7</v>
      </c>
      <c r="CA40" s="3"/>
      <c r="CB40" s="3">
        <v>6</v>
      </c>
      <c r="CC40" s="3"/>
      <c r="CD40" s="3">
        <v>6</v>
      </c>
      <c r="CE40" s="3"/>
      <c r="CF40" s="3">
        <v>7</v>
      </c>
      <c r="CG40" s="3"/>
      <c r="CH40" s="3">
        <f t="shared" si="10"/>
        <v>145</v>
      </c>
      <c r="CI40" s="149">
        <f t="shared" si="11"/>
        <v>6.904761904761905</v>
      </c>
      <c r="CJ40" s="3">
        <v>7</v>
      </c>
      <c r="CK40" s="3"/>
      <c r="CL40" s="3">
        <v>9</v>
      </c>
      <c r="CM40" s="3"/>
      <c r="CN40" s="3">
        <v>6</v>
      </c>
      <c r="CO40" s="3"/>
      <c r="CP40" s="3">
        <v>7</v>
      </c>
      <c r="CQ40" s="3"/>
      <c r="CR40" s="3">
        <v>7</v>
      </c>
      <c r="CS40" s="3"/>
      <c r="CT40" s="3">
        <v>8</v>
      </c>
      <c r="CU40" s="3"/>
      <c r="CV40" s="3">
        <v>9</v>
      </c>
      <c r="CW40" s="3"/>
      <c r="CX40" s="3"/>
      <c r="CY40" s="3"/>
      <c r="CZ40" s="3">
        <f t="shared" si="15"/>
        <v>184</v>
      </c>
      <c r="DA40" s="122">
        <f t="shared" si="12"/>
        <v>7.36</v>
      </c>
      <c r="DB40" s="149">
        <f t="shared" si="13"/>
        <v>7.1521739130434785</v>
      </c>
      <c r="DC40" s="122">
        <f t="shared" si="14"/>
        <v>6.6938775510204085</v>
      </c>
      <c r="DD40" s="3"/>
      <c r="DE40" s="3"/>
      <c r="DF40" s="3"/>
      <c r="DG40" s="3"/>
      <c r="DH40" s="3"/>
      <c r="DI40" s="3"/>
      <c r="DJ40" s="3"/>
      <c r="DK40" s="3"/>
      <c r="DL40" s="3"/>
    </row>
    <row r="41" spans="1:116" ht="15.75">
      <c r="A41" s="2">
        <v>36</v>
      </c>
      <c r="B41" s="19" t="s">
        <v>660</v>
      </c>
      <c r="C41" s="39" t="s">
        <v>1067</v>
      </c>
      <c r="D41" s="29">
        <v>33932</v>
      </c>
      <c r="E41" s="2" t="s">
        <v>529</v>
      </c>
      <c r="F41" s="13" t="s">
        <v>344</v>
      </c>
      <c r="G41" s="14" t="s">
        <v>82</v>
      </c>
      <c r="H41" s="14">
        <v>7</v>
      </c>
      <c r="I41" s="14"/>
      <c r="J41" s="14">
        <v>7</v>
      </c>
      <c r="K41" s="14"/>
      <c r="L41" s="3">
        <v>7</v>
      </c>
      <c r="M41" s="3"/>
      <c r="N41" s="3">
        <v>6</v>
      </c>
      <c r="O41" s="3"/>
      <c r="P41" s="3">
        <v>8</v>
      </c>
      <c r="Q41" s="3"/>
      <c r="R41" s="3">
        <v>8</v>
      </c>
      <c r="S41" s="3"/>
      <c r="T41" s="3">
        <v>8</v>
      </c>
      <c r="U41" s="3"/>
      <c r="V41" s="3">
        <f t="shared" si="0"/>
        <v>162</v>
      </c>
      <c r="W41" s="122">
        <f t="shared" si="1"/>
        <v>7.363636363636363</v>
      </c>
      <c r="X41" s="3">
        <v>8</v>
      </c>
      <c r="Y41" s="3"/>
      <c r="Z41" s="3">
        <v>8</v>
      </c>
      <c r="AA41" s="3"/>
      <c r="AB41" s="3">
        <v>9</v>
      </c>
      <c r="AC41" s="3"/>
      <c r="AD41" s="3">
        <v>6</v>
      </c>
      <c r="AE41" s="3"/>
      <c r="AF41" s="3">
        <v>6</v>
      </c>
      <c r="AG41" s="3"/>
      <c r="AH41" s="136">
        <v>9</v>
      </c>
      <c r="AI41" s="3"/>
      <c r="AJ41" s="8">
        <f t="shared" si="2"/>
        <v>201</v>
      </c>
      <c r="AK41" s="149">
        <f t="shared" si="3"/>
        <v>7.730769230769231</v>
      </c>
      <c r="AL41" s="144">
        <f t="shared" si="4"/>
        <v>7.5625</v>
      </c>
      <c r="AM41" s="189" t="s">
        <v>1301</v>
      </c>
      <c r="AN41" s="189" t="s">
        <v>1298</v>
      </c>
      <c r="AO41" s="3">
        <v>7</v>
      </c>
      <c r="AP41" s="3"/>
      <c r="AQ41" s="3">
        <v>8</v>
      </c>
      <c r="AR41" s="3"/>
      <c r="AS41" s="3">
        <v>7</v>
      </c>
      <c r="AT41" s="3"/>
      <c r="AU41" s="3">
        <v>9</v>
      </c>
      <c r="AV41" s="3"/>
      <c r="AW41" s="3">
        <v>7</v>
      </c>
      <c r="AX41" s="3"/>
      <c r="AY41" s="3">
        <v>7</v>
      </c>
      <c r="AZ41" s="3"/>
      <c r="BA41" s="3">
        <v>8</v>
      </c>
      <c r="BB41" s="3"/>
      <c r="BC41" s="3">
        <v>9</v>
      </c>
      <c r="BD41" s="3"/>
      <c r="BE41" s="3">
        <v>9</v>
      </c>
      <c r="BF41" s="3"/>
      <c r="BG41" s="3">
        <f t="shared" si="5"/>
        <v>231</v>
      </c>
      <c r="BH41" s="122">
        <f t="shared" si="6"/>
        <v>7.9655172413793105</v>
      </c>
      <c r="BI41" s="3">
        <v>7</v>
      </c>
      <c r="BJ41" s="3"/>
      <c r="BK41" s="3">
        <v>6</v>
      </c>
      <c r="BL41" s="3"/>
      <c r="BM41" s="3">
        <v>8</v>
      </c>
      <c r="BN41" s="3"/>
      <c r="BO41" s="3">
        <v>8</v>
      </c>
      <c r="BP41" s="3"/>
      <c r="BQ41" s="3">
        <v>7</v>
      </c>
      <c r="BR41" s="3"/>
      <c r="BS41" s="3">
        <f t="shared" si="7"/>
        <v>174</v>
      </c>
      <c r="BT41" s="122">
        <f t="shared" si="8"/>
        <v>7.25</v>
      </c>
      <c r="BU41" s="122">
        <f t="shared" si="9"/>
        <v>7.6415094339622645</v>
      </c>
      <c r="BV41" s="238" t="s">
        <v>1301</v>
      </c>
      <c r="BW41" s="238" t="s">
        <v>1298</v>
      </c>
      <c r="BX41" s="212">
        <v>9</v>
      </c>
      <c r="BY41" s="238"/>
      <c r="BZ41" s="3">
        <v>7</v>
      </c>
      <c r="CA41" s="3"/>
      <c r="CB41" s="3">
        <v>8</v>
      </c>
      <c r="CC41" s="3"/>
      <c r="CD41" s="3">
        <v>8</v>
      </c>
      <c r="CE41" s="3"/>
      <c r="CF41" s="3">
        <v>7</v>
      </c>
      <c r="CG41" s="3"/>
      <c r="CH41" s="3">
        <f t="shared" si="10"/>
        <v>167</v>
      </c>
      <c r="CI41" s="149">
        <f t="shared" si="11"/>
        <v>7.9523809523809526</v>
      </c>
      <c r="CJ41" s="3">
        <v>9</v>
      </c>
      <c r="CK41" s="3"/>
      <c r="CL41" s="3">
        <v>9</v>
      </c>
      <c r="CM41" s="3"/>
      <c r="CN41" s="3">
        <v>7</v>
      </c>
      <c r="CO41" s="3"/>
      <c r="CP41" s="3">
        <v>9</v>
      </c>
      <c r="CQ41" s="3"/>
      <c r="CR41" s="3">
        <v>7</v>
      </c>
      <c r="CS41" s="3"/>
      <c r="CT41" s="3">
        <v>8</v>
      </c>
      <c r="CU41" s="3"/>
      <c r="CV41" s="3">
        <v>10</v>
      </c>
      <c r="CW41" s="3"/>
      <c r="CX41" s="3"/>
      <c r="CY41" s="3"/>
      <c r="CZ41" s="3">
        <f t="shared" si="15"/>
        <v>207</v>
      </c>
      <c r="DA41" s="122">
        <f t="shared" si="12"/>
        <v>8.28</v>
      </c>
      <c r="DB41" s="149">
        <f t="shared" si="13"/>
        <v>8.130434782608695</v>
      </c>
      <c r="DC41" s="122">
        <f t="shared" si="14"/>
        <v>7.7687074829931975</v>
      </c>
      <c r="DD41" s="3"/>
      <c r="DE41" s="3"/>
      <c r="DF41" s="3"/>
      <c r="DG41" s="3"/>
      <c r="DH41" s="3"/>
      <c r="DI41" s="3"/>
      <c r="DJ41" s="3"/>
      <c r="DK41" s="3"/>
      <c r="DL41" s="3"/>
    </row>
    <row r="42" spans="1:116" ht="15.75">
      <c r="A42" s="2">
        <v>37</v>
      </c>
      <c r="B42" s="154" t="s">
        <v>1068</v>
      </c>
      <c r="C42" s="155" t="s">
        <v>992</v>
      </c>
      <c r="D42" s="156">
        <v>33848</v>
      </c>
      <c r="E42" s="153" t="s">
        <v>529</v>
      </c>
      <c r="F42" s="157" t="s">
        <v>781</v>
      </c>
      <c r="G42" s="158" t="s">
        <v>322</v>
      </c>
      <c r="H42" s="158">
        <v>7</v>
      </c>
      <c r="I42" s="158"/>
      <c r="J42" s="158">
        <v>6</v>
      </c>
      <c r="K42" s="158"/>
      <c r="L42" s="159">
        <v>7</v>
      </c>
      <c r="M42" s="159"/>
      <c r="N42" s="159">
        <v>6</v>
      </c>
      <c r="O42" s="159"/>
      <c r="P42" s="159">
        <v>8</v>
      </c>
      <c r="Q42" s="159"/>
      <c r="R42" s="159">
        <v>6</v>
      </c>
      <c r="S42" s="159"/>
      <c r="T42" s="159">
        <v>8</v>
      </c>
      <c r="U42" s="159"/>
      <c r="V42" s="159">
        <f t="shared" si="0"/>
        <v>156</v>
      </c>
      <c r="W42" s="160">
        <f t="shared" si="1"/>
        <v>7.090909090909091</v>
      </c>
      <c r="X42" s="159">
        <v>6</v>
      </c>
      <c r="Y42" s="159"/>
      <c r="Z42" s="159">
        <v>9</v>
      </c>
      <c r="AA42" s="159"/>
      <c r="AB42" s="159">
        <v>8</v>
      </c>
      <c r="AC42" s="159"/>
      <c r="AD42" s="159">
        <v>7</v>
      </c>
      <c r="AE42" s="159"/>
      <c r="AF42" s="159">
        <v>6</v>
      </c>
      <c r="AG42" s="159"/>
      <c r="AH42" s="170">
        <v>8</v>
      </c>
      <c r="AI42" s="159"/>
      <c r="AJ42" s="127">
        <f t="shared" si="2"/>
        <v>188</v>
      </c>
      <c r="AK42" s="161">
        <f t="shared" si="3"/>
        <v>7.230769230769231</v>
      </c>
      <c r="AL42" s="144">
        <f t="shared" si="4"/>
        <v>7.166666666666667</v>
      </c>
      <c r="AM42" s="189" t="s">
        <v>1301</v>
      </c>
      <c r="AN42" s="189" t="s">
        <v>1298</v>
      </c>
      <c r="AO42" s="3">
        <v>8</v>
      </c>
      <c r="AP42" s="3"/>
      <c r="AQ42" s="3">
        <v>7</v>
      </c>
      <c r="AR42" s="3"/>
      <c r="AS42" s="3">
        <v>7</v>
      </c>
      <c r="AT42" s="3"/>
      <c r="AU42" s="3">
        <v>9</v>
      </c>
      <c r="AV42" s="3"/>
      <c r="AW42" s="3">
        <v>7</v>
      </c>
      <c r="AX42" s="3"/>
      <c r="AY42" s="3">
        <v>8</v>
      </c>
      <c r="AZ42" s="3"/>
      <c r="BA42" s="3">
        <v>6</v>
      </c>
      <c r="BB42" s="3"/>
      <c r="BC42" s="3">
        <v>8</v>
      </c>
      <c r="BD42" s="3"/>
      <c r="BE42" s="3">
        <v>8</v>
      </c>
      <c r="BF42" s="3"/>
      <c r="BG42" s="3">
        <f t="shared" si="5"/>
        <v>221</v>
      </c>
      <c r="BH42" s="122">
        <f t="shared" si="6"/>
        <v>7.620689655172414</v>
      </c>
      <c r="BI42" s="3">
        <v>7</v>
      </c>
      <c r="BJ42" s="3"/>
      <c r="BK42" s="3">
        <v>8</v>
      </c>
      <c r="BL42" s="3"/>
      <c r="BM42" s="3">
        <v>7</v>
      </c>
      <c r="BN42" s="3"/>
      <c r="BO42" s="3">
        <v>8</v>
      </c>
      <c r="BP42" s="3"/>
      <c r="BQ42" s="3">
        <v>8</v>
      </c>
      <c r="BR42" s="3"/>
      <c r="BS42" s="3">
        <f t="shared" si="7"/>
        <v>183</v>
      </c>
      <c r="BT42" s="122">
        <f t="shared" si="8"/>
        <v>7.625</v>
      </c>
      <c r="BU42" s="122">
        <f t="shared" si="9"/>
        <v>7.622641509433962</v>
      </c>
      <c r="BV42" s="238" t="s">
        <v>1301</v>
      </c>
      <c r="BW42" s="238" t="s">
        <v>1298</v>
      </c>
      <c r="BX42" s="212">
        <v>9</v>
      </c>
      <c r="BY42" s="238"/>
      <c r="BZ42" s="3">
        <v>7</v>
      </c>
      <c r="CA42" s="3"/>
      <c r="CB42" s="3">
        <v>9</v>
      </c>
      <c r="CC42" s="3"/>
      <c r="CD42" s="3">
        <v>9</v>
      </c>
      <c r="CE42" s="3"/>
      <c r="CF42" s="3">
        <v>9</v>
      </c>
      <c r="CG42" s="3"/>
      <c r="CH42" s="3">
        <f t="shared" si="10"/>
        <v>183</v>
      </c>
      <c r="CI42" s="149">
        <f t="shared" si="11"/>
        <v>8.714285714285714</v>
      </c>
      <c r="CJ42" s="3">
        <v>9</v>
      </c>
      <c r="CK42" s="3"/>
      <c r="CL42" s="3">
        <v>9</v>
      </c>
      <c r="CM42" s="3"/>
      <c r="CN42" s="3">
        <v>8</v>
      </c>
      <c r="CO42" s="3"/>
      <c r="CP42" s="3">
        <v>9</v>
      </c>
      <c r="CQ42" s="3"/>
      <c r="CR42" s="3">
        <v>9</v>
      </c>
      <c r="CS42" s="3"/>
      <c r="CT42" s="3">
        <v>9</v>
      </c>
      <c r="CU42" s="3"/>
      <c r="CV42" s="3">
        <v>9</v>
      </c>
      <c r="CW42" s="3"/>
      <c r="CX42" s="3"/>
      <c r="CY42" s="3"/>
      <c r="CZ42" s="3">
        <f t="shared" si="15"/>
        <v>221</v>
      </c>
      <c r="DA42" s="122">
        <f t="shared" si="12"/>
        <v>8.84</v>
      </c>
      <c r="DB42" s="149">
        <f t="shared" si="13"/>
        <v>8.782608695652174</v>
      </c>
      <c r="DC42" s="122">
        <f t="shared" si="14"/>
        <v>7.836734693877551</v>
      </c>
      <c r="DD42" s="3"/>
      <c r="DE42" s="3"/>
      <c r="DF42" s="3"/>
      <c r="DG42" s="3"/>
      <c r="DH42" s="3"/>
      <c r="DI42" s="3"/>
      <c r="DJ42" s="3"/>
      <c r="DK42" s="3"/>
      <c r="DL42" s="3"/>
    </row>
    <row r="43" spans="1:116" ht="15.75">
      <c r="A43" s="2">
        <v>38</v>
      </c>
      <c r="B43" s="154" t="s">
        <v>452</v>
      </c>
      <c r="C43" s="155" t="s">
        <v>895</v>
      </c>
      <c r="D43" s="153" t="s">
        <v>1247</v>
      </c>
      <c r="E43" s="153"/>
      <c r="F43" s="175"/>
      <c r="G43" s="176"/>
      <c r="H43" s="176">
        <v>7</v>
      </c>
      <c r="I43" s="176"/>
      <c r="J43" s="499">
        <v>6</v>
      </c>
      <c r="K43" s="176"/>
      <c r="L43" s="170">
        <v>6</v>
      </c>
      <c r="M43" s="159"/>
      <c r="N43" s="159">
        <v>5</v>
      </c>
      <c r="O43" s="159"/>
      <c r="P43" s="159">
        <v>5</v>
      </c>
      <c r="Q43" s="159"/>
      <c r="R43" s="159">
        <v>6</v>
      </c>
      <c r="S43" s="159"/>
      <c r="T43" s="159">
        <v>7</v>
      </c>
      <c r="U43" s="159"/>
      <c r="V43" s="159">
        <f t="shared" si="0"/>
        <v>127</v>
      </c>
      <c r="W43" s="160">
        <f t="shared" si="1"/>
        <v>5.7727272727272725</v>
      </c>
      <c r="X43" s="159">
        <v>5</v>
      </c>
      <c r="Y43" s="159"/>
      <c r="Z43" s="159">
        <v>5</v>
      </c>
      <c r="AA43" s="159"/>
      <c r="AB43" s="159">
        <v>5</v>
      </c>
      <c r="AC43" s="159"/>
      <c r="AD43" s="159">
        <v>5</v>
      </c>
      <c r="AE43" s="159">
        <v>4</v>
      </c>
      <c r="AF43" s="159">
        <v>6</v>
      </c>
      <c r="AG43" s="159"/>
      <c r="AH43" s="170">
        <v>5</v>
      </c>
      <c r="AI43" s="159">
        <v>3</v>
      </c>
      <c r="AJ43" s="159">
        <f t="shared" si="2"/>
        <v>134</v>
      </c>
      <c r="AK43" s="161">
        <f t="shared" si="3"/>
        <v>5.153846153846154</v>
      </c>
      <c r="AL43" s="182">
        <f t="shared" si="4"/>
        <v>5.4375</v>
      </c>
      <c r="AM43" s="189" t="s">
        <v>1302</v>
      </c>
      <c r="AN43" s="189" t="s">
        <v>1303</v>
      </c>
      <c r="AO43" s="3">
        <v>7</v>
      </c>
      <c r="AP43" s="3"/>
      <c r="AQ43" s="3">
        <v>6</v>
      </c>
      <c r="AR43" s="3"/>
      <c r="AS43" s="3">
        <v>6</v>
      </c>
      <c r="AT43" s="3"/>
      <c r="AU43" s="3">
        <v>6</v>
      </c>
      <c r="AV43" s="3"/>
      <c r="AW43" s="3">
        <v>5</v>
      </c>
      <c r="AX43" s="3">
        <v>4</v>
      </c>
      <c r="AY43" s="3">
        <v>6</v>
      </c>
      <c r="AZ43" s="3"/>
      <c r="BA43" s="3">
        <v>6</v>
      </c>
      <c r="BB43" s="3"/>
      <c r="BC43" s="3">
        <v>8</v>
      </c>
      <c r="BD43" s="3"/>
      <c r="BE43" s="3">
        <v>7</v>
      </c>
      <c r="BF43" s="3" t="s">
        <v>1292</v>
      </c>
      <c r="BG43" s="3">
        <f t="shared" si="5"/>
        <v>184</v>
      </c>
      <c r="BH43" s="122">
        <f t="shared" si="6"/>
        <v>6.344827586206897</v>
      </c>
      <c r="BI43" s="3">
        <v>7</v>
      </c>
      <c r="BJ43" s="3"/>
      <c r="BK43" s="3">
        <v>5</v>
      </c>
      <c r="BL43" s="3"/>
      <c r="BM43" s="3">
        <v>6</v>
      </c>
      <c r="BN43" s="3">
        <v>4</v>
      </c>
      <c r="BO43" s="3">
        <v>8</v>
      </c>
      <c r="BP43" s="3">
        <v>4</v>
      </c>
      <c r="BQ43" s="3">
        <v>7</v>
      </c>
      <c r="BR43" s="3"/>
      <c r="BS43" s="3">
        <f t="shared" si="7"/>
        <v>162</v>
      </c>
      <c r="BT43" s="122">
        <f t="shared" si="8"/>
        <v>6.75</v>
      </c>
      <c r="BU43" s="122">
        <f t="shared" si="9"/>
        <v>6.528301886792453</v>
      </c>
      <c r="BV43" s="238" t="s">
        <v>1299</v>
      </c>
      <c r="BW43" s="238" t="s">
        <v>1298</v>
      </c>
      <c r="BX43" s="212">
        <v>7</v>
      </c>
      <c r="BY43" s="238"/>
      <c r="BZ43" s="3">
        <v>6</v>
      </c>
      <c r="CA43" s="3"/>
      <c r="CB43" s="3">
        <v>5</v>
      </c>
      <c r="CC43" s="3">
        <v>4</v>
      </c>
      <c r="CD43" s="3">
        <v>5</v>
      </c>
      <c r="CE43" s="3"/>
      <c r="CF43" s="3">
        <v>5</v>
      </c>
      <c r="CG43" s="3"/>
      <c r="CH43" s="3">
        <f t="shared" si="10"/>
        <v>120</v>
      </c>
      <c r="CI43" s="149">
        <f t="shared" si="11"/>
        <v>5.714285714285714</v>
      </c>
      <c r="CJ43" s="3">
        <v>6</v>
      </c>
      <c r="CK43" s="3"/>
      <c r="CL43" s="3">
        <v>6</v>
      </c>
      <c r="CM43" s="3"/>
      <c r="CN43" s="3">
        <v>6</v>
      </c>
      <c r="CO43" s="3"/>
      <c r="CP43" s="3">
        <v>6</v>
      </c>
      <c r="CQ43" s="3"/>
      <c r="CR43" s="3">
        <v>8</v>
      </c>
      <c r="CS43" s="3"/>
      <c r="CT43" s="3">
        <v>8</v>
      </c>
      <c r="CU43" s="3">
        <v>4</v>
      </c>
      <c r="CV43" s="3">
        <v>8</v>
      </c>
      <c r="CW43" s="3"/>
      <c r="CX43" s="3"/>
      <c r="CY43" s="3"/>
      <c r="CZ43" s="3">
        <f t="shared" si="15"/>
        <v>168</v>
      </c>
      <c r="DA43" s="122">
        <f t="shared" si="12"/>
        <v>6.72</v>
      </c>
      <c r="DB43" s="149">
        <f t="shared" si="13"/>
        <v>6.260869565217392</v>
      </c>
      <c r="DC43" s="122">
        <f t="shared" si="14"/>
        <v>6.08843537414966</v>
      </c>
      <c r="DD43" s="3"/>
      <c r="DE43" s="3"/>
      <c r="DF43" s="3"/>
      <c r="DG43" s="3"/>
      <c r="DH43" s="3"/>
      <c r="DI43" s="3"/>
      <c r="DJ43" s="3"/>
      <c r="DK43" s="3"/>
      <c r="DL43" s="3"/>
    </row>
    <row r="44" spans="1:116" ht="15.75">
      <c r="A44" s="2">
        <v>39</v>
      </c>
      <c r="B44" s="19" t="s">
        <v>120</v>
      </c>
      <c r="C44" s="39" t="s">
        <v>170</v>
      </c>
      <c r="D44" s="2" t="s">
        <v>1257</v>
      </c>
      <c r="E44" s="2"/>
      <c r="F44" s="69"/>
      <c r="G44" s="90"/>
      <c r="H44" s="493">
        <v>6</v>
      </c>
      <c r="I44" s="90"/>
      <c r="J44" s="90">
        <v>6</v>
      </c>
      <c r="K44" s="90"/>
      <c r="L44" s="3">
        <v>5</v>
      </c>
      <c r="M44" s="3"/>
      <c r="N44" s="142"/>
      <c r="O44" s="3"/>
      <c r="P44" s="3">
        <v>5</v>
      </c>
      <c r="Q44" s="3"/>
      <c r="R44" s="136">
        <v>7</v>
      </c>
      <c r="S44" s="3"/>
      <c r="T44" s="3">
        <v>8</v>
      </c>
      <c r="U44" s="3"/>
      <c r="V44" s="3">
        <f t="shared" si="0"/>
        <v>106</v>
      </c>
      <c r="W44" s="3">
        <f t="shared" si="1"/>
        <v>4.818181818181818</v>
      </c>
      <c r="X44" s="3">
        <v>5</v>
      </c>
      <c r="Y44" s="3"/>
      <c r="Z44" s="3">
        <v>5</v>
      </c>
      <c r="AA44" s="3"/>
      <c r="AB44" s="3">
        <v>6</v>
      </c>
      <c r="AC44" s="3"/>
      <c r="AD44" s="3">
        <v>6</v>
      </c>
      <c r="AE44" s="3"/>
      <c r="AF44" s="3">
        <v>6</v>
      </c>
      <c r="AG44" s="3"/>
      <c r="AH44" s="136">
        <v>6</v>
      </c>
      <c r="AI44" s="3">
        <v>4</v>
      </c>
      <c r="AJ44" s="3">
        <f t="shared" si="2"/>
        <v>144</v>
      </c>
      <c r="AK44" s="149">
        <f t="shared" si="3"/>
        <v>5.538461538461538</v>
      </c>
      <c r="AL44" s="182">
        <f t="shared" si="4"/>
        <v>5.208333333333333</v>
      </c>
      <c r="AM44" s="189" t="s">
        <v>1302</v>
      </c>
      <c r="AN44" s="189" t="s">
        <v>1303</v>
      </c>
      <c r="AO44" s="3">
        <v>5</v>
      </c>
      <c r="AP44" s="3"/>
      <c r="AQ44" s="3">
        <v>6</v>
      </c>
      <c r="AR44" s="3"/>
      <c r="AS44" s="3">
        <v>5</v>
      </c>
      <c r="AT44" s="3"/>
      <c r="AU44" s="3">
        <v>5</v>
      </c>
      <c r="AV44" s="3"/>
      <c r="AW44" s="3">
        <v>6</v>
      </c>
      <c r="AX44" s="3"/>
      <c r="AY44" s="3">
        <v>6</v>
      </c>
      <c r="AZ44" s="3"/>
      <c r="BA44" s="3">
        <v>7</v>
      </c>
      <c r="BB44" s="3"/>
      <c r="BC44" s="3">
        <v>6</v>
      </c>
      <c r="BD44" s="3">
        <v>4</v>
      </c>
      <c r="BE44" s="3">
        <v>6</v>
      </c>
      <c r="BF44" s="3"/>
      <c r="BG44" s="3">
        <f t="shared" si="5"/>
        <v>167</v>
      </c>
      <c r="BH44" s="122">
        <f t="shared" si="6"/>
        <v>5.758620689655173</v>
      </c>
      <c r="BI44" s="3">
        <v>5</v>
      </c>
      <c r="BJ44" s="3">
        <v>4</v>
      </c>
      <c r="BK44" s="3">
        <v>6</v>
      </c>
      <c r="BL44" s="3"/>
      <c r="BM44" s="3">
        <v>5</v>
      </c>
      <c r="BN44" s="3"/>
      <c r="BO44" s="3">
        <v>7</v>
      </c>
      <c r="BP44" s="3">
        <v>4</v>
      </c>
      <c r="BQ44" s="3">
        <v>5</v>
      </c>
      <c r="BR44" s="3"/>
      <c r="BS44" s="3">
        <f t="shared" si="7"/>
        <v>136</v>
      </c>
      <c r="BT44" s="122">
        <f t="shared" si="8"/>
        <v>5.666666666666667</v>
      </c>
      <c r="BU44" s="122">
        <f t="shared" si="9"/>
        <v>5.716981132075472</v>
      </c>
      <c r="BV44" s="238" t="s">
        <v>1297</v>
      </c>
      <c r="BW44" s="238" t="s">
        <v>1298</v>
      </c>
      <c r="BX44" s="212">
        <v>7</v>
      </c>
      <c r="BY44" s="238"/>
      <c r="BZ44" s="3">
        <v>5</v>
      </c>
      <c r="CA44" s="3"/>
      <c r="CB44" s="3">
        <v>5</v>
      </c>
      <c r="CC44" s="3"/>
      <c r="CD44" s="3">
        <v>5</v>
      </c>
      <c r="CE44" s="3">
        <v>4</v>
      </c>
      <c r="CF44" s="3">
        <v>6</v>
      </c>
      <c r="CG44" s="3"/>
      <c r="CH44" s="3">
        <f t="shared" si="10"/>
        <v>121</v>
      </c>
      <c r="CI44" s="149">
        <f t="shared" si="11"/>
        <v>5.761904761904762</v>
      </c>
      <c r="CJ44" s="3">
        <v>6</v>
      </c>
      <c r="CK44" s="3"/>
      <c r="CL44" s="3">
        <v>7</v>
      </c>
      <c r="CM44" s="3">
        <v>3</v>
      </c>
      <c r="CN44" s="3">
        <v>7</v>
      </c>
      <c r="CO44" s="3"/>
      <c r="CP44" s="3">
        <v>5</v>
      </c>
      <c r="CQ44" s="3"/>
      <c r="CR44" s="3">
        <v>7</v>
      </c>
      <c r="CS44" s="3"/>
      <c r="CT44" s="3">
        <v>6</v>
      </c>
      <c r="CU44" s="3"/>
      <c r="CV44" s="3">
        <v>7</v>
      </c>
      <c r="CW44" s="3"/>
      <c r="CX44" s="3"/>
      <c r="CY44" s="3"/>
      <c r="CZ44" s="3">
        <f t="shared" si="15"/>
        <v>156</v>
      </c>
      <c r="DA44" s="122">
        <f t="shared" si="12"/>
        <v>6.24</v>
      </c>
      <c r="DB44" s="149">
        <f t="shared" si="13"/>
        <v>6.021739130434782</v>
      </c>
      <c r="DC44" s="122">
        <f t="shared" si="14"/>
        <v>5.64625850340136</v>
      </c>
      <c r="DD44" s="3"/>
      <c r="DE44" s="3"/>
      <c r="DF44" s="3"/>
      <c r="DG44" s="3"/>
      <c r="DH44" s="3"/>
      <c r="DI44" s="3"/>
      <c r="DJ44" s="3"/>
      <c r="DK44" s="3"/>
      <c r="DL44" s="3"/>
    </row>
    <row r="45" spans="1:116" ht="15.75">
      <c r="A45" s="2">
        <v>40</v>
      </c>
      <c r="B45" s="19" t="s">
        <v>927</v>
      </c>
      <c r="C45" s="39" t="s">
        <v>588</v>
      </c>
      <c r="D45" s="2" t="s">
        <v>1257</v>
      </c>
      <c r="E45" s="2"/>
      <c r="F45" s="69"/>
      <c r="G45" s="90"/>
      <c r="H45" s="90">
        <v>7</v>
      </c>
      <c r="I45" s="90"/>
      <c r="J45" s="90">
        <v>7</v>
      </c>
      <c r="K45" s="90"/>
      <c r="L45" s="3">
        <v>5</v>
      </c>
      <c r="M45" s="3"/>
      <c r="N45" s="3">
        <v>5</v>
      </c>
      <c r="O45" s="3"/>
      <c r="P45" s="3">
        <v>5</v>
      </c>
      <c r="Q45" s="3"/>
      <c r="R45" s="3">
        <v>7</v>
      </c>
      <c r="S45" s="3"/>
      <c r="T45" s="3">
        <v>5</v>
      </c>
      <c r="U45" s="3"/>
      <c r="V45" s="3">
        <f t="shared" si="0"/>
        <v>116</v>
      </c>
      <c r="W45" s="3">
        <f t="shared" si="1"/>
        <v>5.2727272727272725</v>
      </c>
      <c r="X45" s="3">
        <v>6</v>
      </c>
      <c r="Y45" s="3"/>
      <c r="Z45" s="3">
        <v>5</v>
      </c>
      <c r="AA45" s="3"/>
      <c r="AB45" s="3">
        <v>5</v>
      </c>
      <c r="AC45" s="3"/>
      <c r="AD45" s="3">
        <v>6</v>
      </c>
      <c r="AE45" s="3"/>
      <c r="AF45" s="3">
        <v>6</v>
      </c>
      <c r="AG45" s="3"/>
      <c r="AH45" s="136">
        <v>5</v>
      </c>
      <c r="AI45" s="3" t="s">
        <v>1291</v>
      </c>
      <c r="AJ45" s="3">
        <f t="shared" si="2"/>
        <v>144</v>
      </c>
      <c r="AK45" s="149">
        <f t="shared" si="3"/>
        <v>5.538461538461538</v>
      </c>
      <c r="AL45" s="182">
        <f t="shared" si="4"/>
        <v>5.416666666666667</v>
      </c>
      <c r="AM45" s="189" t="s">
        <v>1297</v>
      </c>
      <c r="AN45" s="189" t="s">
        <v>1298</v>
      </c>
      <c r="AO45" s="3">
        <v>5</v>
      </c>
      <c r="AP45" s="3">
        <v>4</v>
      </c>
      <c r="AQ45" s="3">
        <v>6</v>
      </c>
      <c r="AR45" s="3"/>
      <c r="AS45" s="3">
        <v>6</v>
      </c>
      <c r="AT45" s="3"/>
      <c r="AU45" s="3">
        <v>7</v>
      </c>
      <c r="AV45" s="3"/>
      <c r="AW45" s="3">
        <v>5</v>
      </c>
      <c r="AX45" s="3"/>
      <c r="AY45" s="3">
        <v>6</v>
      </c>
      <c r="AZ45" s="3"/>
      <c r="BA45" s="3">
        <v>7</v>
      </c>
      <c r="BB45" s="3"/>
      <c r="BC45" s="3">
        <v>5</v>
      </c>
      <c r="BD45" s="3"/>
      <c r="BE45" s="3">
        <v>6</v>
      </c>
      <c r="BF45" s="3">
        <v>4</v>
      </c>
      <c r="BG45" s="3">
        <f t="shared" si="5"/>
        <v>172</v>
      </c>
      <c r="BH45" s="122">
        <f t="shared" si="6"/>
        <v>5.931034482758621</v>
      </c>
      <c r="BI45" s="3">
        <v>6</v>
      </c>
      <c r="BJ45" s="3"/>
      <c r="BK45" s="3">
        <v>6</v>
      </c>
      <c r="BL45" s="3"/>
      <c r="BM45" s="3">
        <v>5</v>
      </c>
      <c r="BN45" s="3"/>
      <c r="BO45" s="3">
        <v>5</v>
      </c>
      <c r="BP45" s="3"/>
      <c r="BQ45" s="3">
        <v>7</v>
      </c>
      <c r="BR45" s="3"/>
      <c r="BS45" s="3">
        <f t="shared" si="7"/>
        <v>139</v>
      </c>
      <c r="BT45" s="122">
        <f t="shared" si="8"/>
        <v>5.791666666666667</v>
      </c>
      <c r="BU45" s="122">
        <f t="shared" si="9"/>
        <v>5.867924528301887</v>
      </c>
      <c r="BV45" s="238" t="s">
        <v>1297</v>
      </c>
      <c r="BW45" s="238" t="s">
        <v>1298</v>
      </c>
      <c r="BX45" s="212">
        <v>7</v>
      </c>
      <c r="BY45" s="238"/>
      <c r="BZ45" s="3">
        <v>5</v>
      </c>
      <c r="CA45" s="3"/>
      <c r="CB45" s="3">
        <v>5</v>
      </c>
      <c r="CC45" s="3"/>
      <c r="CD45" s="3">
        <v>6</v>
      </c>
      <c r="CE45" s="3"/>
      <c r="CF45" s="3">
        <v>6</v>
      </c>
      <c r="CG45" s="3"/>
      <c r="CH45" s="3">
        <f t="shared" si="10"/>
        <v>124</v>
      </c>
      <c r="CI45" s="149">
        <f t="shared" si="11"/>
        <v>5.904761904761905</v>
      </c>
      <c r="CJ45" s="3">
        <v>5</v>
      </c>
      <c r="CK45" s="3"/>
      <c r="CL45" s="3">
        <v>6</v>
      </c>
      <c r="CM45" s="3"/>
      <c r="CN45" s="3">
        <v>6</v>
      </c>
      <c r="CO45" s="3"/>
      <c r="CP45" s="3">
        <v>8</v>
      </c>
      <c r="CQ45" s="3"/>
      <c r="CR45" s="3">
        <v>6</v>
      </c>
      <c r="CS45" s="3"/>
      <c r="CT45" s="3">
        <v>7</v>
      </c>
      <c r="CU45" s="3">
        <v>4</v>
      </c>
      <c r="CV45" s="3">
        <v>9</v>
      </c>
      <c r="CW45" s="3"/>
      <c r="CX45" s="3"/>
      <c r="CY45" s="3"/>
      <c r="CZ45" s="3">
        <f t="shared" si="15"/>
        <v>164</v>
      </c>
      <c r="DA45" s="122">
        <f t="shared" si="12"/>
        <v>6.56</v>
      </c>
      <c r="DB45" s="149">
        <f t="shared" si="13"/>
        <v>6.260869565217392</v>
      </c>
      <c r="DC45" s="122">
        <f t="shared" si="14"/>
        <v>5.843537414965986</v>
      </c>
      <c r="DD45" s="3"/>
      <c r="DE45" s="3"/>
      <c r="DF45" s="3"/>
      <c r="DG45" s="3"/>
      <c r="DH45" s="3"/>
      <c r="DI45" s="3"/>
      <c r="DJ45" s="3"/>
      <c r="DK45" s="3"/>
      <c r="DL45" s="3"/>
    </row>
    <row r="46" spans="1:116" ht="15.75">
      <c r="A46" s="2">
        <v>41</v>
      </c>
      <c r="B46" s="154" t="s">
        <v>1254</v>
      </c>
      <c r="C46" s="155" t="s">
        <v>853</v>
      </c>
      <c r="D46" s="153" t="s">
        <v>1257</v>
      </c>
      <c r="E46" s="153"/>
      <c r="F46" s="175"/>
      <c r="G46" s="176"/>
      <c r="H46" s="176">
        <v>8</v>
      </c>
      <c r="I46" s="176"/>
      <c r="J46" s="176">
        <v>5</v>
      </c>
      <c r="K46" s="176"/>
      <c r="L46" s="159">
        <v>5</v>
      </c>
      <c r="M46" s="159"/>
      <c r="N46" s="159">
        <v>5</v>
      </c>
      <c r="O46" s="159"/>
      <c r="P46" s="159">
        <v>5</v>
      </c>
      <c r="Q46" s="159"/>
      <c r="R46" s="159">
        <v>7</v>
      </c>
      <c r="S46" s="159"/>
      <c r="T46" s="159">
        <v>6</v>
      </c>
      <c r="U46" s="159"/>
      <c r="V46" s="159">
        <f t="shared" si="0"/>
        <v>121</v>
      </c>
      <c r="W46" s="159">
        <f t="shared" si="1"/>
        <v>5.5</v>
      </c>
      <c r="X46" s="159">
        <v>6</v>
      </c>
      <c r="Y46" s="159"/>
      <c r="Z46" s="159">
        <v>5</v>
      </c>
      <c r="AA46" s="159"/>
      <c r="AB46" s="159">
        <v>6</v>
      </c>
      <c r="AC46" s="159"/>
      <c r="AD46" s="159">
        <v>5</v>
      </c>
      <c r="AE46" s="159"/>
      <c r="AF46" s="159">
        <v>5</v>
      </c>
      <c r="AG46" s="159"/>
      <c r="AH46" s="170">
        <v>5</v>
      </c>
      <c r="AI46" s="159" t="s">
        <v>1292</v>
      </c>
      <c r="AJ46" s="159">
        <f t="shared" si="2"/>
        <v>140</v>
      </c>
      <c r="AK46" s="161">
        <f t="shared" si="3"/>
        <v>5.384615384615385</v>
      </c>
      <c r="AL46" s="182">
        <f t="shared" si="4"/>
        <v>5.4375</v>
      </c>
      <c r="AM46" s="300" t="s">
        <v>1297</v>
      </c>
      <c r="AN46" s="300" t="s">
        <v>1298</v>
      </c>
      <c r="AO46" s="159">
        <v>7</v>
      </c>
      <c r="AP46" s="159"/>
      <c r="AQ46" s="159">
        <v>6</v>
      </c>
      <c r="AR46" s="159"/>
      <c r="AS46" s="159">
        <v>6</v>
      </c>
      <c r="AT46" s="159"/>
      <c r="AU46" s="159">
        <v>7</v>
      </c>
      <c r="AV46" s="159"/>
      <c r="AW46" s="159">
        <v>5</v>
      </c>
      <c r="AX46" s="159"/>
      <c r="AY46" s="159">
        <v>6</v>
      </c>
      <c r="AZ46" s="159"/>
      <c r="BA46" s="159">
        <v>6</v>
      </c>
      <c r="BB46" s="159"/>
      <c r="BC46" s="159">
        <v>7</v>
      </c>
      <c r="BD46" s="159">
        <v>4</v>
      </c>
      <c r="BE46" s="159">
        <v>6</v>
      </c>
      <c r="BF46" s="159"/>
      <c r="BG46" s="159">
        <f t="shared" si="5"/>
        <v>181</v>
      </c>
      <c r="BH46" s="160">
        <f t="shared" si="6"/>
        <v>6.241379310344827</v>
      </c>
      <c r="BI46" s="159">
        <v>6</v>
      </c>
      <c r="BJ46" s="159"/>
      <c r="BK46" s="159">
        <v>8</v>
      </c>
      <c r="BL46" s="159"/>
      <c r="BM46" s="159">
        <v>6</v>
      </c>
      <c r="BN46" s="159">
        <v>4</v>
      </c>
      <c r="BO46" s="159">
        <v>5</v>
      </c>
      <c r="BP46" s="159"/>
      <c r="BQ46" s="159">
        <v>6</v>
      </c>
      <c r="BR46" s="159"/>
      <c r="BS46" s="3">
        <f t="shared" si="7"/>
        <v>146</v>
      </c>
      <c r="BT46" s="122">
        <f t="shared" si="8"/>
        <v>6.083333333333333</v>
      </c>
      <c r="BU46" s="122">
        <f t="shared" si="9"/>
        <v>6.169811320754717</v>
      </c>
      <c r="BV46" s="238" t="s">
        <v>1299</v>
      </c>
      <c r="BW46" s="238" t="s">
        <v>1298</v>
      </c>
      <c r="BX46" s="234">
        <v>8</v>
      </c>
      <c r="BY46" s="361"/>
      <c r="BZ46" s="159">
        <v>6</v>
      </c>
      <c r="CA46" s="159"/>
      <c r="CB46" s="159">
        <v>5</v>
      </c>
      <c r="CC46" s="159">
        <v>4</v>
      </c>
      <c r="CD46" s="159">
        <v>5</v>
      </c>
      <c r="CE46" s="159"/>
      <c r="CF46" s="159">
        <v>6</v>
      </c>
      <c r="CG46" s="159"/>
      <c r="CH46" s="3">
        <f t="shared" si="10"/>
        <v>130</v>
      </c>
      <c r="CI46" s="149">
        <f t="shared" si="11"/>
        <v>6.190476190476191</v>
      </c>
      <c r="CJ46" s="3">
        <v>6</v>
      </c>
      <c r="CK46" s="159"/>
      <c r="CL46" s="159">
        <v>6</v>
      </c>
      <c r="CM46" s="159"/>
      <c r="CN46" s="159">
        <v>6</v>
      </c>
      <c r="CO46" s="159"/>
      <c r="CP46" s="159">
        <v>7</v>
      </c>
      <c r="CQ46" s="159"/>
      <c r="CR46" s="159">
        <v>7</v>
      </c>
      <c r="CS46" s="159"/>
      <c r="CT46" s="159">
        <v>7</v>
      </c>
      <c r="CU46" s="159"/>
      <c r="CV46" s="159">
        <v>9</v>
      </c>
      <c r="CW46" s="159"/>
      <c r="CX46" s="159"/>
      <c r="CY46" s="159"/>
      <c r="CZ46" s="3">
        <f t="shared" si="15"/>
        <v>166</v>
      </c>
      <c r="DA46" s="122">
        <f t="shared" si="12"/>
        <v>6.64</v>
      </c>
      <c r="DB46" s="149">
        <f t="shared" si="13"/>
        <v>6.434782608695652</v>
      </c>
      <c r="DC46" s="122">
        <f t="shared" si="14"/>
        <v>6.01360544217687</v>
      </c>
      <c r="DD46" s="159"/>
      <c r="DE46" s="159"/>
      <c r="DF46" s="159"/>
      <c r="DG46" s="159"/>
      <c r="DH46" s="159"/>
      <c r="DI46" s="159"/>
      <c r="DJ46" s="159"/>
      <c r="DK46" s="159"/>
      <c r="DL46" s="159"/>
    </row>
    <row r="47" spans="1:115" s="3" customFormat="1" ht="15.75">
      <c r="A47" s="2">
        <v>42</v>
      </c>
      <c r="B47" s="3" t="s">
        <v>1341</v>
      </c>
      <c r="C47" s="3" t="s">
        <v>551</v>
      </c>
      <c r="D47" s="2" t="s">
        <v>1355</v>
      </c>
      <c r="E47" s="2"/>
      <c r="F47" s="69"/>
      <c r="G47" s="90"/>
      <c r="H47" s="90">
        <v>7</v>
      </c>
      <c r="I47" s="90"/>
      <c r="J47" s="90">
        <v>9</v>
      </c>
      <c r="K47" s="90"/>
      <c r="L47" s="3">
        <v>6</v>
      </c>
      <c r="N47" s="3">
        <v>6</v>
      </c>
      <c r="P47" s="3">
        <v>7</v>
      </c>
      <c r="R47" s="3">
        <v>7</v>
      </c>
      <c r="T47" s="3">
        <v>7</v>
      </c>
      <c r="V47" s="159">
        <f t="shared" si="0"/>
        <v>145</v>
      </c>
      <c r="W47" s="159">
        <f t="shared" si="1"/>
        <v>6.590909090909091</v>
      </c>
      <c r="X47" s="3">
        <v>5</v>
      </c>
      <c r="Z47" s="3">
        <v>5</v>
      </c>
      <c r="AA47" s="3">
        <v>4</v>
      </c>
      <c r="AB47" s="3">
        <v>7</v>
      </c>
      <c r="AD47" s="3">
        <v>6</v>
      </c>
      <c r="AF47" s="3">
        <v>5</v>
      </c>
      <c r="AG47" s="3">
        <v>4</v>
      </c>
      <c r="AH47" s="136">
        <v>5</v>
      </c>
      <c r="AI47" s="3">
        <v>4</v>
      </c>
      <c r="AJ47" s="159">
        <f t="shared" si="2"/>
        <v>139</v>
      </c>
      <c r="AK47" s="161">
        <f t="shared" si="3"/>
        <v>5.346153846153846</v>
      </c>
      <c r="AL47" s="182">
        <f t="shared" si="4"/>
        <v>5.916666666666667</v>
      </c>
      <c r="AM47" s="300" t="s">
        <v>1297</v>
      </c>
      <c r="AN47" s="300" t="s">
        <v>1298</v>
      </c>
      <c r="AO47" s="3">
        <v>7</v>
      </c>
      <c r="AQ47" s="3">
        <v>5</v>
      </c>
      <c r="AS47" s="3">
        <v>5</v>
      </c>
      <c r="AU47" s="3">
        <v>6</v>
      </c>
      <c r="AW47" s="3">
        <v>7</v>
      </c>
      <c r="AY47" s="3">
        <v>7</v>
      </c>
      <c r="BA47" s="3">
        <v>6</v>
      </c>
      <c r="BC47" s="3">
        <v>5</v>
      </c>
      <c r="BE47" s="3">
        <v>7</v>
      </c>
      <c r="BG47" s="159">
        <f t="shared" si="5"/>
        <v>178</v>
      </c>
      <c r="BH47" s="160">
        <f t="shared" si="6"/>
        <v>6.137931034482759</v>
      </c>
      <c r="BI47" s="3">
        <v>7</v>
      </c>
      <c r="BK47" s="3">
        <v>9</v>
      </c>
      <c r="BM47" s="3">
        <v>8</v>
      </c>
      <c r="BO47" s="3">
        <v>5</v>
      </c>
      <c r="BQ47" s="3">
        <v>7</v>
      </c>
      <c r="BS47" s="3">
        <f t="shared" si="7"/>
        <v>168</v>
      </c>
      <c r="BT47" s="122">
        <f t="shared" si="8"/>
        <v>7</v>
      </c>
      <c r="BU47" s="122">
        <f t="shared" si="9"/>
        <v>6.528301886792453</v>
      </c>
      <c r="BV47" s="361" t="s">
        <v>1299</v>
      </c>
      <c r="BW47" s="361" t="s">
        <v>1298</v>
      </c>
      <c r="BX47" s="234">
        <v>8</v>
      </c>
      <c r="BY47" s="361"/>
      <c r="BZ47" s="159">
        <v>8</v>
      </c>
      <c r="CB47" s="159">
        <v>8</v>
      </c>
      <c r="CC47" s="3">
        <v>3</v>
      </c>
      <c r="CD47" s="159">
        <v>8</v>
      </c>
      <c r="CE47" s="159"/>
      <c r="CF47" s="159">
        <v>9</v>
      </c>
      <c r="CG47" s="159"/>
      <c r="CH47" s="3">
        <f t="shared" si="10"/>
        <v>172</v>
      </c>
      <c r="CI47" s="149">
        <f t="shared" si="11"/>
        <v>8.19047619047619</v>
      </c>
      <c r="CJ47" s="3">
        <v>8</v>
      </c>
      <c r="CK47" s="159">
        <f>CJ47/CJ5</f>
        <v>2</v>
      </c>
      <c r="CL47" s="159">
        <v>8</v>
      </c>
      <c r="CM47" s="159"/>
      <c r="CN47" s="159">
        <v>8</v>
      </c>
      <c r="CO47" s="159">
        <v>3</v>
      </c>
      <c r="CP47" s="159">
        <v>9</v>
      </c>
      <c r="CQ47" s="159"/>
      <c r="CR47" s="159">
        <v>9</v>
      </c>
      <c r="CS47" s="159"/>
      <c r="CT47" s="159">
        <v>9</v>
      </c>
      <c r="CU47" s="159">
        <v>4</v>
      </c>
      <c r="CV47" s="159">
        <v>9</v>
      </c>
      <c r="CW47" s="159"/>
      <c r="CX47" s="159"/>
      <c r="CY47" s="159"/>
      <c r="CZ47" s="3">
        <f t="shared" si="15"/>
        <v>214</v>
      </c>
      <c r="DA47" s="122">
        <f t="shared" si="12"/>
        <v>8.56</v>
      </c>
      <c r="DB47" s="149">
        <f t="shared" si="13"/>
        <v>8.391304347826088</v>
      </c>
      <c r="DC47" s="122">
        <f t="shared" si="14"/>
        <v>6.91156462585034</v>
      </c>
      <c r="DD47" s="159"/>
      <c r="DE47" s="159"/>
      <c r="DF47" s="159"/>
      <c r="DG47" s="159"/>
      <c r="DH47" s="159"/>
      <c r="DI47" s="159"/>
      <c r="DJ47" s="159"/>
      <c r="DK47" s="159"/>
    </row>
    <row r="48" spans="1:107" s="6" customFormat="1" ht="15.75">
      <c r="A48" s="2">
        <v>43</v>
      </c>
      <c r="B48" s="6" t="s">
        <v>1342</v>
      </c>
      <c r="C48" s="6" t="s">
        <v>38</v>
      </c>
      <c r="D48" s="25" t="s">
        <v>1356</v>
      </c>
      <c r="E48" s="25"/>
      <c r="F48" s="92"/>
      <c r="G48" s="91"/>
      <c r="H48" s="91">
        <v>6</v>
      </c>
      <c r="I48" s="91"/>
      <c r="J48" s="91">
        <v>7</v>
      </c>
      <c r="K48" s="91"/>
      <c r="L48" s="6">
        <v>6</v>
      </c>
      <c r="M48" s="6">
        <v>4</v>
      </c>
      <c r="N48" s="6">
        <v>5</v>
      </c>
      <c r="O48" s="6">
        <v>4</v>
      </c>
      <c r="P48" s="6">
        <v>7</v>
      </c>
      <c r="R48" s="6">
        <v>5</v>
      </c>
      <c r="T48" s="6">
        <v>5</v>
      </c>
      <c r="V48" s="6">
        <f t="shared" si="0"/>
        <v>124</v>
      </c>
      <c r="W48" s="6">
        <f t="shared" si="1"/>
        <v>5.636363636363637</v>
      </c>
      <c r="X48" s="6">
        <v>5</v>
      </c>
      <c r="Y48" s="6">
        <v>3</v>
      </c>
      <c r="Z48" s="6">
        <v>7</v>
      </c>
      <c r="AA48" s="6" t="s">
        <v>1291</v>
      </c>
      <c r="AB48" s="6">
        <v>6</v>
      </c>
      <c r="AD48" s="6">
        <v>5</v>
      </c>
      <c r="AF48" s="6">
        <v>5</v>
      </c>
      <c r="AG48" s="6">
        <v>3</v>
      </c>
      <c r="AH48" s="177">
        <v>8</v>
      </c>
      <c r="AI48" s="6" t="s">
        <v>1289</v>
      </c>
      <c r="AJ48" s="6">
        <f t="shared" si="2"/>
        <v>155</v>
      </c>
      <c r="AK48" s="335">
        <f t="shared" si="3"/>
        <v>5.961538461538462</v>
      </c>
      <c r="AL48" s="184">
        <f t="shared" si="4"/>
        <v>5.8125</v>
      </c>
      <c r="AM48" s="190" t="s">
        <v>1297</v>
      </c>
      <c r="AN48" s="190" t="s">
        <v>1298</v>
      </c>
      <c r="AO48" s="6">
        <v>6</v>
      </c>
      <c r="AP48" s="6" t="s">
        <v>1320</v>
      </c>
      <c r="AQ48" s="6">
        <v>7</v>
      </c>
      <c r="AR48" s="6" t="s">
        <v>1291</v>
      </c>
      <c r="AS48" s="6">
        <v>5</v>
      </c>
      <c r="AU48" s="6">
        <v>6</v>
      </c>
      <c r="AW48" s="6">
        <v>5</v>
      </c>
      <c r="AY48" s="6">
        <v>5</v>
      </c>
      <c r="BA48" s="6">
        <v>4</v>
      </c>
      <c r="BC48" s="6">
        <v>6</v>
      </c>
      <c r="BD48" s="6">
        <v>4</v>
      </c>
      <c r="BE48" s="6">
        <v>6</v>
      </c>
      <c r="BF48" s="6" t="s">
        <v>1229</v>
      </c>
      <c r="BG48" s="6">
        <f t="shared" si="5"/>
        <v>162</v>
      </c>
      <c r="BH48" s="123">
        <f t="shared" si="6"/>
        <v>5.586206896551724</v>
      </c>
      <c r="BI48" s="494">
        <v>5</v>
      </c>
      <c r="BJ48" s="6" t="s">
        <v>1291</v>
      </c>
      <c r="BK48" s="6">
        <v>6</v>
      </c>
      <c r="BM48" s="6">
        <v>4</v>
      </c>
      <c r="BN48" s="6">
        <v>3</v>
      </c>
      <c r="BO48" s="6">
        <v>5</v>
      </c>
      <c r="BQ48" s="6">
        <v>5</v>
      </c>
      <c r="BS48" s="6">
        <f t="shared" si="7"/>
        <v>120</v>
      </c>
      <c r="BT48" s="123">
        <f t="shared" si="8"/>
        <v>5</v>
      </c>
      <c r="BU48" s="123">
        <f t="shared" si="9"/>
        <v>5.320754716981132</v>
      </c>
      <c r="BV48" s="239" t="s">
        <v>1302</v>
      </c>
      <c r="BW48" s="239" t="s">
        <v>1303</v>
      </c>
      <c r="BX48" s="213">
        <v>5</v>
      </c>
      <c r="BY48" s="239"/>
      <c r="BZ48" s="6">
        <v>5</v>
      </c>
      <c r="CB48" s="6">
        <v>5</v>
      </c>
      <c r="CD48" s="6">
        <v>5</v>
      </c>
      <c r="CE48" s="6">
        <v>4</v>
      </c>
      <c r="CF48" s="6">
        <v>5</v>
      </c>
      <c r="CH48" s="6">
        <f t="shared" si="10"/>
        <v>105</v>
      </c>
      <c r="CI48" s="335">
        <f t="shared" si="11"/>
        <v>5</v>
      </c>
      <c r="CJ48" s="3">
        <v>5</v>
      </c>
      <c r="CL48" s="6">
        <v>5</v>
      </c>
      <c r="CN48" s="6">
        <v>5</v>
      </c>
      <c r="CP48" s="6">
        <v>6</v>
      </c>
      <c r="CR48" s="6">
        <v>7</v>
      </c>
      <c r="CT48" s="6">
        <v>6</v>
      </c>
      <c r="CV48" s="6">
        <v>6</v>
      </c>
      <c r="CZ48" s="3">
        <f t="shared" si="15"/>
        <v>142</v>
      </c>
      <c r="DA48" s="123">
        <f t="shared" si="12"/>
        <v>5.68</v>
      </c>
      <c r="DB48" s="335">
        <f t="shared" si="13"/>
        <v>5.369565217391305</v>
      </c>
      <c r="DC48" s="123">
        <f t="shared" si="14"/>
        <v>5.496598639455782</v>
      </c>
    </row>
    <row r="54" spans="1:116" ht="15.75">
      <c r="A54" s="2">
        <v>38</v>
      </c>
      <c r="B54" s="19" t="s">
        <v>456</v>
      </c>
      <c r="C54" s="39" t="s">
        <v>901</v>
      </c>
      <c r="D54" s="29">
        <v>32877</v>
      </c>
      <c r="E54" s="2" t="s">
        <v>529</v>
      </c>
      <c r="F54" s="69" t="s">
        <v>335</v>
      </c>
      <c r="G54" s="90" t="s">
        <v>322</v>
      </c>
      <c r="H54" s="90">
        <v>8</v>
      </c>
      <c r="I54" s="90"/>
      <c r="J54" s="90">
        <v>7</v>
      </c>
      <c r="K54" s="90"/>
      <c r="L54" s="3">
        <v>5</v>
      </c>
      <c r="M54" s="3">
        <v>4</v>
      </c>
      <c r="N54" s="136">
        <v>6</v>
      </c>
      <c r="O54" s="3" t="s">
        <v>1289</v>
      </c>
      <c r="P54" s="3">
        <v>5</v>
      </c>
      <c r="Q54" s="3"/>
      <c r="R54" s="3">
        <v>6</v>
      </c>
      <c r="S54" s="3"/>
      <c r="T54" s="3">
        <v>7</v>
      </c>
      <c r="U54" s="3"/>
      <c r="V54" s="3">
        <f>T54*T$5+R54*R$5+P54*P$5+N54*N$5+L54*L$5</f>
        <v>128</v>
      </c>
      <c r="W54" s="122">
        <f>V54/V$5</f>
        <v>5.818181818181818</v>
      </c>
      <c r="X54" s="3">
        <v>6</v>
      </c>
      <c r="Y54" s="3"/>
      <c r="Z54" s="3">
        <v>6</v>
      </c>
      <c r="AA54" s="3"/>
      <c r="AB54" s="3">
        <v>6</v>
      </c>
      <c r="AC54" s="3"/>
      <c r="AD54" s="3">
        <v>5</v>
      </c>
      <c r="AE54" s="3"/>
      <c r="AF54" s="3">
        <v>6</v>
      </c>
      <c r="AG54" s="3"/>
      <c r="AH54" s="136">
        <v>5</v>
      </c>
      <c r="AI54" s="3"/>
      <c r="AJ54" s="3">
        <f>AH54*AH$5+AF54*AF$5+AD54*AD$5+AB54*AB$5+Z54*Z$5+X54*X$5</f>
        <v>149</v>
      </c>
      <c r="AK54" s="149">
        <f>AJ54/AJ$5</f>
        <v>5.730769230769231</v>
      </c>
      <c r="AL54" s="144">
        <f>(AJ54+V54)/AL$5</f>
        <v>5.770833333333333</v>
      </c>
      <c r="AM54" s="189" t="s">
        <v>1297</v>
      </c>
      <c r="AN54" s="189" t="s">
        <v>1298</v>
      </c>
      <c r="AO54" s="3">
        <v>7</v>
      </c>
      <c r="AP54" s="3"/>
      <c r="AQ54" s="3">
        <v>7</v>
      </c>
      <c r="AR54" s="3"/>
      <c r="AS54" s="3">
        <v>7</v>
      </c>
      <c r="AT54" s="3"/>
      <c r="AU54" s="3">
        <v>6</v>
      </c>
      <c r="AV54" s="3"/>
      <c r="AW54" s="3">
        <v>6</v>
      </c>
      <c r="AX54" s="3"/>
      <c r="AY54" s="3">
        <v>7</v>
      </c>
      <c r="AZ54" s="3"/>
      <c r="BA54" s="3">
        <v>7</v>
      </c>
      <c r="BB54" s="3"/>
      <c r="BC54" s="3">
        <v>8</v>
      </c>
      <c r="BD54" s="3"/>
      <c r="BE54" s="3">
        <v>7</v>
      </c>
      <c r="BF54" s="3"/>
      <c r="BG54" s="3">
        <f>BE54*BE$5+BC54*BC$5+BA54*BA$5+AY54*AY$5+AW54*AW$5+AU54*AU$5+AS54*AS$5+AQ54*AQ$5+AO54*AO$5</f>
        <v>199</v>
      </c>
      <c r="BH54" s="122">
        <f>BG54/BG$5</f>
        <v>6.862068965517241</v>
      </c>
      <c r="BI54" s="3">
        <v>8</v>
      </c>
      <c r="BJ54" s="3"/>
      <c r="BK54" s="3">
        <v>5</v>
      </c>
      <c r="BL54" s="3"/>
      <c r="BM54" s="3">
        <v>5</v>
      </c>
      <c r="BN54" s="3"/>
      <c r="BO54" s="3">
        <v>7</v>
      </c>
      <c r="BP54" s="3"/>
      <c r="BQ54" s="3">
        <v>7</v>
      </c>
      <c r="BR54" s="3"/>
      <c r="BS54" s="3">
        <f>BQ54*BQ$5+BO54*BO$5+BM54*BM$5+BK54*BK$5+BI54*BI$5</f>
        <v>157</v>
      </c>
      <c r="BT54" s="122">
        <f>BS54/BS$5</f>
        <v>6.541666666666667</v>
      </c>
      <c r="BU54" s="122">
        <f>(BS54+BG54)/BU$5</f>
        <v>6.716981132075472</v>
      </c>
      <c r="BV54" s="238" t="s">
        <v>1299</v>
      </c>
      <c r="BW54" s="238" t="s">
        <v>1298</v>
      </c>
      <c r="BX54" s="212"/>
      <c r="BY54" s="238"/>
      <c r="BZ54" s="3"/>
      <c r="CA54" s="3"/>
      <c r="CB54" s="3"/>
      <c r="CC54" s="3"/>
      <c r="CD54" s="3"/>
      <c r="CE54" s="3"/>
      <c r="CF54" s="3"/>
      <c r="CG54" s="3"/>
      <c r="CH54" s="3">
        <f>CF54*CF$5+CD54*CD$5+CB54*CB$5+BZ54*BZ$5+BX54*BX$5</f>
        <v>0</v>
      </c>
      <c r="CI54" s="149">
        <f>CH54/CH$5</f>
        <v>0</v>
      </c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>
        <f>CX54*CX$5+CV54*CV$5+CT54*CT$5+CR54*CR$5+CP54*CP$5+CN54*CN$5+CL54*CL$5+CJ54*CJ$5</f>
        <v>0</v>
      </c>
      <c r="DA54" s="122">
        <f>CZ54/CZ$5</f>
        <v>0</v>
      </c>
      <c r="DB54" s="149">
        <f>(CZ54+CH54)/DB$5</f>
        <v>0</v>
      </c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48" ht="15.75">
      <c r="A55" s="2">
        <v>32</v>
      </c>
      <c r="B55" s="19" t="s">
        <v>794</v>
      </c>
      <c r="C55" s="39" t="s">
        <v>739</v>
      </c>
      <c r="D55" s="29">
        <v>33683</v>
      </c>
      <c r="E55" s="2" t="s">
        <v>529</v>
      </c>
      <c r="F55" s="13" t="s">
        <v>390</v>
      </c>
      <c r="G55" s="14" t="s">
        <v>322</v>
      </c>
      <c r="H55" s="14"/>
      <c r="I55" s="14"/>
      <c r="J55" s="14"/>
      <c r="K55" s="1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136"/>
      <c r="AI55" s="3"/>
      <c r="AJ55" s="3"/>
      <c r="AK55" s="3"/>
      <c r="AL55" s="3"/>
      <c r="AM55" s="3"/>
      <c r="AN55" s="3"/>
      <c r="AO55" s="3"/>
      <c r="AP55" s="3"/>
      <c r="AQ55" s="3"/>
      <c r="AR55" s="48"/>
      <c r="AS55" s="48"/>
      <c r="AT55" s="48"/>
      <c r="AU55" s="48"/>
      <c r="AV55" s="48"/>
    </row>
    <row r="56" spans="1:48" ht="15.75">
      <c r="A56" s="2">
        <v>36</v>
      </c>
      <c r="B56" s="19" t="s">
        <v>213</v>
      </c>
      <c r="C56" s="39" t="s">
        <v>840</v>
      </c>
      <c r="D56" s="29">
        <v>33855</v>
      </c>
      <c r="E56" s="2" t="s">
        <v>529</v>
      </c>
      <c r="F56" s="62" t="s">
        <v>1061</v>
      </c>
      <c r="G56" s="14" t="s">
        <v>322</v>
      </c>
      <c r="H56" s="14"/>
      <c r="I56" s="14"/>
      <c r="J56" s="14"/>
      <c r="K56" s="1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36"/>
      <c r="AI56" s="3"/>
      <c r="AJ56" s="3"/>
      <c r="AK56" s="3"/>
      <c r="AL56" s="3"/>
      <c r="AM56" s="3"/>
      <c r="AN56" s="3"/>
      <c r="AO56" s="3"/>
      <c r="AP56" s="3"/>
      <c r="AQ56" s="3"/>
      <c r="AR56" s="48"/>
      <c r="AS56" s="48"/>
      <c r="AT56" s="48"/>
      <c r="AU56" s="48"/>
      <c r="AV56" s="48"/>
    </row>
    <row r="57" spans="1:48" ht="15.75">
      <c r="A57" s="2">
        <v>29</v>
      </c>
      <c r="B57" s="19" t="s">
        <v>1057</v>
      </c>
      <c r="C57" s="39" t="s">
        <v>893</v>
      </c>
      <c r="D57" s="29">
        <v>33945</v>
      </c>
      <c r="E57" s="2" t="s">
        <v>529</v>
      </c>
      <c r="F57" s="13" t="s">
        <v>72</v>
      </c>
      <c r="G57" s="14" t="s">
        <v>282</v>
      </c>
      <c r="H57" s="14"/>
      <c r="I57" s="14"/>
      <c r="J57" s="14"/>
      <c r="K57" s="14"/>
      <c r="L57" s="3">
        <v>5</v>
      </c>
      <c r="M57" s="3"/>
      <c r="N57" s="3">
        <v>5</v>
      </c>
      <c r="O57" s="3"/>
      <c r="P57" s="3">
        <v>8</v>
      </c>
      <c r="Q57" s="3"/>
      <c r="R57" s="3">
        <v>8</v>
      </c>
      <c r="S57" s="3"/>
      <c r="T57" s="3">
        <v>7</v>
      </c>
      <c r="U57" s="3"/>
      <c r="V57" s="3">
        <f>T57*T$5+R57*R$5+P57*P$5+N57*N$5+L57*L$5</f>
        <v>144</v>
      </c>
      <c r="W57" s="122">
        <f>V57/V$5</f>
        <v>6.545454545454546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136"/>
      <c r="AI57" s="3"/>
      <c r="AJ57" s="3"/>
      <c r="AK57" s="3"/>
      <c r="AL57" s="3"/>
      <c r="AM57" s="3"/>
      <c r="AN57" s="3"/>
      <c r="AO57" s="3"/>
      <c r="AP57" s="3"/>
      <c r="AQ57" s="3"/>
      <c r="AR57" s="48"/>
      <c r="AS57" s="48"/>
      <c r="AT57" s="48"/>
      <c r="AU57" s="48"/>
      <c r="AV57" s="48"/>
    </row>
    <row r="59" spans="1:37" ht="15.75">
      <c r="A59" s="2">
        <v>47</v>
      </c>
      <c r="B59" s="52" t="s">
        <v>452</v>
      </c>
      <c r="C59" s="52" t="s">
        <v>901</v>
      </c>
      <c r="D59" s="26" t="s">
        <v>1258</v>
      </c>
      <c r="AJ59" s="8">
        <f>AH59*AH$5+AF59*AF$5+AD59*AD$5+AB59*AB$5+Z59*Z$5+X59*X$5</f>
        <v>0</v>
      </c>
      <c r="AK59" s="149">
        <f>AJ59/AJ$5</f>
        <v>0</v>
      </c>
    </row>
    <row r="60" spans="1:37" ht="15.75">
      <c r="A60" s="2">
        <v>49</v>
      </c>
      <c r="B60" s="52" t="s">
        <v>1255</v>
      </c>
      <c r="C60" s="52" t="s">
        <v>311</v>
      </c>
      <c r="D60" s="26" t="s">
        <v>1259</v>
      </c>
      <c r="AI60" s="52" t="s">
        <v>1229</v>
      </c>
      <c r="AJ60" s="8">
        <f>AH60*AH$5+AF60*AF$5+AD60*AD$5+AB60*AB$5+Z60*Z$5+X60*X$5</f>
        <v>0</v>
      </c>
      <c r="AK60" s="149">
        <f>AJ60/AJ$5</f>
        <v>0</v>
      </c>
    </row>
    <row r="61" spans="1:37" ht="15.75">
      <c r="A61" s="2">
        <v>44</v>
      </c>
      <c r="B61" s="52" t="s">
        <v>1253</v>
      </c>
      <c r="C61" s="52" t="s">
        <v>337</v>
      </c>
      <c r="D61" s="26" t="s">
        <v>1257</v>
      </c>
      <c r="AJ61" s="8">
        <f>AH61*AH$5+AF61*AF$5+AD61*AD$5+AB61*AB$5+Z61*Z$5+X61*X$5</f>
        <v>0</v>
      </c>
      <c r="AK61" s="149">
        <f>AJ61/AJ$5</f>
        <v>0</v>
      </c>
    </row>
    <row r="63" spans="1:116" ht="15.75">
      <c r="A63" s="2">
        <v>10</v>
      </c>
      <c r="B63" s="19" t="s">
        <v>799</v>
      </c>
      <c r="C63" s="39" t="s">
        <v>303</v>
      </c>
      <c r="D63" s="29">
        <v>33898</v>
      </c>
      <c r="E63" s="2" t="s">
        <v>529</v>
      </c>
      <c r="F63" s="13" t="s">
        <v>72</v>
      </c>
      <c r="G63" s="14" t="s">
        <v>67</v>
      </c>
      <c r="H63" s="14"/>
      <c r="I63" s="14"/>
      <c r="J63" s="14">
        <v>6</v>
      </c>
      <c r="K63" s="14"/>
      <c r="L63" s="3">
        <v>6</v>
      </c>
      <c r="M63" s="3"/>
      <c r="N63" s="3">
        <v>6</v>
      </c>
      <c r="O63" s="3">
        <v>4</v>
      </c>
      <c r="P63" s="3">
        <v>5</v>
      </c>
      <c r="Q63" s="3"/>
      <c r="R63" s="3">
        <v>7</v>
      </c>
      <c r="S63" s="3"/>
      <c r="T63" s="3">
        <v>7</v>
      </c>
      <c r="U63" s="3"/>
      <c r="V63" s="3">
        <f>T63*T$5+R63*R$5+P63*P$5+N63*N$5+L63*L$5</f>
        <v>135</v>
      </c>
      <c r="W63" s="122">
        <f>V63/V$5</f>
        <v>6.136363636363637</v>
      </c>
      <c r="X63" s="3">
        <v>5</v>
      </c>
      <c r="Y63" s="3"/>
      <c r="Z63" s="3">
        <v>5</v>
      </c>
      <c r="AA63" s="3"/>
      <c r="AB63" s="3">
        <v>7</v>
      </c>
      <c r="AC63" s="3"/>
      <c r="AD63" s="3">
        <v>6</v>
      </c>
      <c r="AE63" s="3"/>
      <c r="AF63" s="3">
        <v>5</v>
      </c>
      <c r="AG63" s="3"/>
      <c r="AH63" s="136">
        <v>5</v>
      </c>
      <c r="AI63" s="3">
        <v>4</v>
      </c>
      <c r="AJ63" s="8">
        <f>AH63*AH$5+AF63*AF$5+AD63*AD$5+AB63*AB$5+Z63*Z$5+X63*X$5</f>
        <v>139</v>
      </c>
      <c r="AK63" s="149">
        <f>AJ63/AJ$5</f>
        <v>5.346153846153846</v>
      </c>
      <c r="AL63" s="144">
        <f>(AJ63+V63)/AL$5</f>
        <v>5.708333333333333</v>
      </c>
      <c r="AM63" s="189" t="s">
        <v>1297</v>
      </c>
      <c r="AN63" s="189" t="s">
        <v>1298</v>
      </c>
      <c r="AO63" s="3">
        <v>2</v>
      </c>
      <c r="AP63" s="3"/>
      <c r="AQ63" s="3">
        <v>3</v>
      </c>
      <c r="AR63" s="3"/>
      <c r="AS63" s="3"/>
      <c r="AT63" s="3"/>
      <c r="AU63" s="3">
        <v>3</v>
      </c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>
        <f>BE63*BE$5+BC63*BC$5+BA63*BA$5+AY63*AY$5+AW63*AW$5+AU63*AU$5+AS63*AS$5+AQ63*AQ$5+AO63*AO$5</f>
        <v>27</v>
      </c>
      <c r="BH63" s="122">
        <f>BG63/BG$5</f>
        <v>0.9310344827586207</v>
      </c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>
        <f>BQ63*BQ$5+BO63*BO$5+BM63*BM$5+BK63*BK$5+BI63*BI$5</f>
        <v>0</v>
      </c>
      <c r="BT63" s="122">
        <f>BS63/BS$5</f>
        <v>0</v>
      </c>
      <c r="BU63" s="3"/>
      <c r="BV63" s="2"/>
      <c r="BW63" s="2"/>
      <c r="BX63" s="2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ht="15.75">
      <c r="A64" s="2">
        <v>17</v>
      </c>
      <c r="B64" s="19" t="s">
        <v>863</v>
      </c>
      <c r="C64" s="39" t="s">
        <v>809</v>
      </c>
      <c r="D64" s="29">
        <v>33695</v>
      </c>
      <c r="E64" s="2" t="s">
        <v>529</v>
      </c>
      <c r="F64" s="13" t="s">
        <v>420</v>
      </c>
      <c r="G64" s="14" t="s">
        <v>322</v>
      </c>
      <c r="H64" s="14">
        <v>7</v>
      </c>
      <c r="I64" s="14"/>
      <c r="J64" s="14">
        <v>6</v>
      </c>
      <c r="K64" s="14"/>
      <c r="L64" s="3">
        <v>7</v>
      </c>
      <c r="M64" s="3"/>
      <c r="N64" s="3">
        <v>6</v>
      </c>
      <c r="O64" s="3"/>
      <c r="P64" s="3">
        <v>7</v>
      </c>
      <c r="Q64" s="3"/>
      <c r="R64" s="3">
        <v>6</v>
      </c>
      <c r="S64" s="3"/>
      <c r="T64" s="3">
        <v>6</v>
      </c>
      <c r="U64" s="3"/>
      <c r="V64" s="3">
        <f>T64*T$5+R64*R$5+P64*P$5+N64*N$5+L64*L$5</f>
        <v>141</v>
      </c>
      <c r="W64" s="122">
        <f>V64/V$5</f>
        <v>6.409090909090909</v>
      </c>
      <c r="X64" s="3">
        <v>6</v>
      </c>
      <c r="Y64" s="3"/>
      <c r="Z64" s="3">
        <v>6</v>
      </c>
      <c r="AA64" s="3"/>
      <c r="AB64" s="3">
        <v>8</v>
      </c>
      <c r="AC64" s="3"/>
      <c r="AD64" s="3">
        <v>5</v>
      </c>
      <c r="AE64" s="3"/>
      <c r="AF64" s="3">
        <v>5</v>
      </c>
      <c r="AG64" s="3"/>
      <c r="AH64" s="136">
        <v>6</v>
      </c>
      <c r="AI64" s="3">
        <v>4</v>
      </c>
      <c r="AJ64" s="8">
        <f>AH64*AH$5+AF64*AF$5+AD64*AD$5+AB64*AB$5+Z64*Z$5+X64*X$5</f>
        <v>155</v>
      </c>
      <c r="AK64" s="149">
        <f>AJ64/AJ$5</f>
        <v>5.961538461538462</v>
      </c>
      <c r="AL64" s="144">
        <f>(AJ64+V64)/AL$5</f>
        <v>6.166666666666667</v>
      </c>
      <c r="AM64" s="189" t="s">
        <v>1299</v>
      </c>
      <c r="AN64" s="189" t="s">
        <v>1298</v>
      </c>
      <c r="AO64" s="3"/>
      <c r="AP64" s="3" t="s">
        <v>1229</v>
      </c>
      <c r="AQ64" s="3">
        <v>2</v>
      </c>
      <c r="AR64" s="3"/>
      <c r="AS64" s="3"/>
      <c r="AT64" s="3"/>
      <c r="AU64" s="3">
        <v>3</v>
      </c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>
        <f>BE64*BE$5+BC64*BC$5+BA64*BA$5+AY64*AY$5+AW64*AW$5+AU64*AU$5+AS64*AS$5+AQ64*AQ$5+AO64*AO$5</f>
        <v>18</v>
      </c>
      <c r="BH64" s="122">
        <f>BG64/BG$5</f>
        <v>0.6206896551724138</v>
      </c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>
        <f>BQ64*BQ$5+BO64*BO$5+BM64*BM$5+BK64*BK$5+BI64*BI$5</f>
        <v>0</v>
      </c>
      <c r="BT64" s="122">
        <f>BS64/BS$5</f>
        <v>0</v>
      </c>
      <c r="BU64" s="3"/>
      <c r="BV64" s="2"/>
      <c r="BW64" s="2"/>
      <c r="BX64" s="2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ht="15.75">
      <c r="A65" s="2">
        <v>33</v>
      </c>
      <c r="B65" s="19" t="s">
        <v>946</v>
      </c>
      <c r="C65" s="39" t="s">
        <v>835</v>
      </c>
      <c r="D65" s="29">
        <v>33784</v>
      </c>
      <c r="E65" s="2" t="s">
        <v>529</v>
      </c>
      <c r="F65" s="13" t="s">
        <v>1061</v>
      </c>
      <c r="G65" s="14" t="s">
        <v>322</v>
      </c>
      <c r="H65" s="14">
        <v>6</v>
      </c>
      <c r="I65" s="14"/>
      <c r="J65" s="14">
        <v>5</v>
      </c>
      <c r="K65" s="14"/>
      <c r="L65" s="3">
        <v>5</v>
      </c>
      <c r="M65" s="3"/>
      <c r="N65" s="3">
        <v>5</v>
      </c>
      <c r="O65" s="3">
        <v>4</v>
      </c>
      <c r="P65" s="3">
        <v>5</v>
      </c>
      <c r="Q65" s="3"/>
      <c r="R65" s="3">
        <v>6</v>
      </c>
      <c r="S65" s="3"/>
      <c r="T65" s="3">
        <v>6</v>
      </c>
      <c r="U65" s="3"/>
      <c r="V65" s="3">
        <f>T65*T$5+R65*R$5+P65*P$5+N65*N$5+L65*L$5</f>
        <v>118</v>
      </c>
      <c r="W65" s="122">
        <f>V65/V$5</f>
        <v>5.363636363636363</v>
      </c>
      <c r="X65" s="3">
        <v>6</v>
      </c>
      <c r="Y65" s="3"/>
      <c r="Z65" s="3">
        <v>5</v>
      </c>
      <c r="AA65" s="3">
        <v>4</v>
      </c>
      <c r="AB65" s="3">
        <v>5</v>
      </c>
      <c r="AC65" s="3"/>
      <c r="AD65" s="3">
        <v>5</v>
      </c>
      <c r="AE65" s="3"/>
      <c r="AF65" s="3">
        <v>6</v>
      </c>
      <c r="AG65" s="3"/>
      <c r="AH65" s="136"/>
      <c r="AI65" s="3" t="s">
        <v>1229</v>
      </c>
      <c r="AJ65" s="8">
        <f>AH65*AH$5+AF65*AF$5+AD65*AD$5+AB65*AB$5+Z65*Z$5+X65*X$5</f>
        <v>121</v>
      </c>
      <c r="AK65" s="149">
        <f>AJ65/AJ$5</f>
        <v>4.653846153846154</v>
      </c>
      <c r="AL65" s="146">
        <f>(AJ65+V65)/AL$5</f>
        <v>4.979166666666667</v>
      </c>
      <c r="AM65" s="189" t="s">
        <v>1302</v>
      </c>
      <c r="AN65" s="189" t="s">
        <v>1303</v>
      </c>
      <c r="AO65" s="3">
        <v>6</v>
      </c>
      <c r="AP65" s="3"/>
      <c r="AQ65" s="3">
        <v>6</v>
      </c>
      <c r="AR65" s="3"/>
      <c r="AS65" s="3">
        <v>6</v>
      </c>
      <c r="AT65" s="3"/>
      <c r="AU65" s="3">
        <v>6</v>
      </c>
      <c r="AV65" s="3"/>
      <c r="AW65" s="3">
        <v>4</v>
      </c>
      <c r="AX65" s="3">
        <v>4</v>
      </c>
      <c r="AY65" s="3">
        <v>6</v>
      </c>
      <c r="AZ65" s="3"/>
      <c r="BA65" s="3">
        <v>6</v>
      </c>
      <c r="BB65" s="3"/>
      <c r="BC65" s="3">
        <v>8</v>
      </c>
      <c r="BD65" s="3"/>
      <c r="BE65" s="3">
        <v>6</v>
      </c>
      <c r="BF65" s="3"/>
      <c r="BG65" s="3">
        <f>BE65*BE$5+BC65*BC$5+BA65*BA$5+AY65*AY$5+AW65*AW$5+AU65*AU$5+AS65*AS$5+AQ65*AQ$5+AO65*AO$5</f>
        <v>174</v>
      </c>
      <c r="BH65" s="122">
        <f>BG65/BG$5</f>
        <v>6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>
        <f>BQ65*BQ$5+BO65*BO$5+BM65*BM$5+BK65*BK$5+BI65*BI$5</f>
        <v>0</v>
      </c>
      <c r="BT65" s="122">
        <f>BS65/BS$5</f>
        <v>0</v>
      </c>
      <c r="BU65" s="3"/>
      <c r="BV65" s="2"/>
      <c r="BW65" s="2"/>
      <c r="BX65" s="2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1:116" ht="15.75">
      <c r="A66" s="2">
        <v>44</v>
      </c>
      <c r="B66" s="19" t="s">
        <v>1220</v>
      </c>
      <c r="C66" s="39" t="s">
        <v>47</v>
      </c>
      <c r="D66" s="2" t="s">
        <v>1258</v>
      </c>
      <c r="E66" s="2"/>
      <c r="F66" s="69"/>
      <c r="G66" s="90"/>
      <c r="H66" s="90">
        <v>6</v>
      </c>
      <c r="I66" s="90"/>
      <c r="J66" s="90">
        <v>7</v>
      </c>
      <c r="K66" s="90"/>
      <c r="L66" s="3">
        <v>5</v>
      </c>
      <c r="M66" s="3"/>
      <c r="N66" s="142">
        <v>4</v>
      </c>
      <c r="O66" s="3"/>
      <c r="P66" s="3">
        <v>5</v>
      </c>
      <c r="Q66" s="3"/>
      <c r="R66" s="3">
        <v>6</v>
      </c>
      <c r="S66" s="3"/>
      <c r="T66" s="3">
        <v>6</v>
      </c>
      <c r="U66" s="3"/>
      <c r="V66" s="3">
        <f>T66*T$5+R66*R$5+P66*P$5+N66*N$5+L66*L$5</f>
        <v>113</v>
      </c>
      <c r="W66" s="122">
        <f>V66/V$5</f>
        <v>5.136363636363637</v>
      </c>
      <c r="X66" s="3">
        <v>6</v>
      </c>
      <c r="Y66" s="3"/>
      <c r="Z66" s="3">
        <v>5</v>
      </c>
      <c r="AA66" s="3"/>
      <c r="AB66" s="142">
        <v>4</v>
      </c>
      <c r="AC66" s="3">
        <v>2</v>
      </c>
      <c r="AD66" s="142">
        <v>3</v>
      </c>
      <c r="AE66" s="3">
        <v>2</v>
      </c>
      <c r="AF66" s="3">
        <v>5</v>
      </c>
      <c r="AG66" s="3">
        <v>3</v>
      </c>
      <c r="AH66" s="136">
        <v>6</v>
      </c>
      <c r="AI66" s="3"/>
      <c r="AJ66" s="3">
        <f>AH66*AH$5+AF66*AF$5+AD66*AD$5+AB66*AB$5+Z66*Z$5+X66*X$5</f>
        <v>132</v>
      </c>
      <c r="AK66" s="149">
        <f>AJ66/AJ$5</f>
        <v>5.076923076923077</v>
      </c>
      <c r="AL66" s="144">
        <f>(AJ66+V66)/AL$5</f>
        <v>5.104166666666667</v>
      </c>
      <c r="AM66" s="189" t="s">
        <v>1297</v>
      </c>
      <c r="AN66" s="189" t="s">
        <v>1298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>
        <f>BE66*BE$5+BC66*BC$5+BA66*BA$5+AY66*AY$5+AW66*AW$5+AU66*AU$5+AS66*AS$5+AQ66*AQ$5+AO66*AO$5</f>
        <v>0</v>
      </c>
      <c r="BH66" s="122">
        <f>BG66/BG$5</f>
        <v>0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>
        <f>BQ66*BQ$5+BO66*BO$5+BM66*BM$5+BK66*BK$5+BI66*BI$5</f>
        <v>0</v>
      </c>
      <c r="BT66" s="122">
        <f>BS66/BS$5</f>
        <v>0</v>
      </c>
      <c r="BU66" s="3"/>
      <c r="BV66" s="2"/>
      <c r="BW66" s="2"/>
      <c r="BX66" s="2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ht="15.75">
      <c r="A67" s="2">
        <v>45</v>
      </c>
      <c r="B67" s="19" t="s">
        <v>1256</v>
      </c>
      <c r="C67" s="39" t="s">
        <v>835</v>
      </c>
      <c r="D67" s="2" t="s">
        <v>1247</v>
      </c>
      <c r="E67" s="2"/>
      <c r="F67" s="69"/>
      <c r="G67" s="90"/>
      <c r="H67" s="90">
        <v>6</v>
      </c>
      <c r="I67" s="90"/>
      <c r="J67" s="183"/>
      <c r="K67" s="90"/>
      <c r="L67" s="142"/>
      <c r="M67" s="3"/>
      <c r="N67" s="3">
        <v>5</v>
      </c>
      <c r="O67" s="3"/>
      <c r="P67" s="3">
        <v>5</v>
      </c>
      <c r="Q67" s="3"/>
      <c r="R67" s="3">
        <v>7</v>
      </c>
      <c r="S67" s="3"/>
      <c r="T67" s="3">
        <v>7</v>
      </c>
      <c r="U67" s="3"/>
      <c r="V67" s="3">
        <f>T67*T$5+R67*R$5+P67*P$5+N67*N$5+L67*L$5</f>
        <v>106</v>
      </c>
      <c r="W67" s="122">
        <f>V67/V$5</f>
        <v>4.818181818181818</v>
      </c>
      <c r="X67" s="3">
        <v>6</v>
      </c>
      <c r="Y67" s="3"/>
      <c r="Z67" s="3">
        <v>5</v>
      </c>
      <c r="AA67" s="3"/>
      <c r="AB67" s="3">
        <v>6</v>
      </c>
      <c r="AC67" s="3"/>
      <c r="AD67" s="136">
        <v>5</v>
      </c>
      <c r="AE67" s="3"/>
      <c r="AF67" s="3">
        <v>5</v>
      </c>
      <c r="AG67" s="3"/>
      <c r="AH67" s="136">
        <v>5</v>
      </c>
      <c r="AI67" s="3">
        <v>3</v>
      </c>
      <c r="AJ67" s="3">
        <f>AH67*AH$5+AF67*AF$5+AD67*AD$5+AB67*AB$5+Z67*Z$5+X67*X$5</f>
        <v>140</v>
      </c>
      <c r="AK67" s="149">
        <f>AJ67/AJ$5</f>
        <v>5.384615384615385</v>
      </c>
      <c r="AL67" s="173">
        <f>(AJ67+V67)/AL$5</f>
        <v>5.125</v>
      </c>
      <c r="AM67" s="189" t="s">
        <v>1297</v>
      </c>
      <c r="AN67" s="189" t="s">
        <v>1298</v>
      </c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>
        <f>BE67*BE$5+BC67*BC$5+BA67*BA$5+AY67*AY$5+AW67*AW$5+AU67*AU$5+AS67*AS$5+AQ67*AQ$5+AO67*AO$5</f>
        <v>0</v>
      </c>
      <c r="BH67" s="122">
        <f>BG67/BG$5</f>
        <v>0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>
        <f>BQ67*BQ$5+BO67*BO$5+BM67*BM$5+BK67*BK$5+BI67*BI$5</f>
        <v>0</v>
      </c>
      <c r="BT67" s="122">
        <f>BS67/BS$5</f>
        <v>0</v>
      </c>
      <c r="BU67" s="3"/>
      <c r="BV67" s="2"/>
      <c r="BW67" s="2"/>
      <c r="BX67" s="2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9" ht="15.75">
      <c r="A69" s="51" t="s">
        <v>1439</v>
      </c>
    </row>
    <row r="70" spans="1:116" ht="15.75">
      <c r="A70" s="2">
        <v>38</v>
      </c>
      <c r="B70" s="19" t="s">
        <v>240</v>
      </c>
      <c r="C70" s="39" t="s">
        <v>223</v>
      </c>
      <c r="D70" s="2" t="s">
        <v>1259</v>
      </c>
      <c r="E70" s="2"/>
      <c r="F70" s="69"/>
      <c r="G70" s="90"/>
      <c r="H70" s="183"/>
      <c r="I70" s="90"/>
      <c r="J70" s="90">
        <v>7</v>
      </c>
      <c r="K70" s="90"/>
      <c r="L70" s="3">
        <v>7</v>
      </c>
      <c r="M70" s="3">
        <v>4</v>
      </c>
      <c r="N70" s="3">
        <v>5</v>
      </c>
      <c r="O70" s="3"/>
      <c r="P70" s="3">
        <v>5</v>
      </c>
      <c r="Q70" s="3"/>
      <c r="R70" s="3">
        <v>7</v>
      </c>
      <c r="S70" s="3"/>
      <c r="T70" s="3">
        <v>6</v>
      </c>
      <c r="U70" s="3"/>
      <c r="V70" s="3">
        <f>T70*T$5+R70*R$5+P70*P$5+N70*N$5+L70*L$5</f>
        <v>129</v>
      </c>
      <c r="W70" s="122">
        <f>V70/V$5</f>
        <v>5.863636363636363</v>
      </c>
      <c r="X70" s="3">
        <v>8</v>
      </c>
      <c r="Y70" s="3"/>
      <c r="Z70" s="3">
        <v>5</v>
      </c>
      <c r="AA70" s="3"/>
      <c r="AB70" s="3">
        <v>6</v>
      </c>
      <c r="AC70" s="3"/>
      <c r="AD70" s="3">
        <v>5</v>
      </c>
      <c r="AE70" s="3"/>
      <c r="AF70" s="3">
        <v>5</v>
      </c>
      <c r="AG70" s="3"/>
      <c r="AH70" s="136">
        <v>6</v>
      </c>
      <c r="AI70" s="3"/>
      <c r="AJ70" s="3">
        <f>AH70*AH$5+AF70*AF$5+AD70*AD$5+AB70*AB$5+Z70*Z$5+X70*X$5</f>
        <v>158</v>
      </c>
      <c r="AK70" s="149">
        <f>AJ70/AJ$5</f>
        <v>6.076923076923077</v>
      </c>
      <c r="AL70" s="144">
        <f>(AJ70+V70)/AL$5</f>
        <v>5.979166666666667</v>
      </c>
      <c r="AM70" s="189" t="s">
        <v>1297</v>
      </c>
      <c r="AN70" s="189" t="s">
        <v>1298</v>
      </c>
      <c r="AO70" s="3">
        <v>6</v>
      </c>
      <c r="AP70" s="3"/>
      <c r="AQ70" s="3">
        <v>5</v>
      </c>
      <c r="AR70" s="3"/>
      <c r="AS70" s="3">
        <v>5</v>
      </c>
      <c r="AT70" s="3"/>
      <c r="AU70" s="3">
        <v>5</v>
      </c>
      <c r="AV70" s="3"/>
      <c r="AW70" s="3">
        <v>5</v>
      </c>
      <c r="AX70" s="3"/>
      <c r="AY70" s="3">
        <v>5</v>
      </c>
      <c r="AZ70" s="3"/>
      <c r="BA70" s="3">
        <v>5</v>
      </c>
      <c r="BB70" s="3"/>
      <c r="BC70" s="3">
        <v>7</v>
      </c>
      <c r="BD70" s="3"/>
      <c r="BE70" s="3">
        <v>5</v>
      </c>
      <c r="BF70" s="3"/>
      <c r="BG70" s="3">
        <f>BE70*BE$5+BC70*BC$5+BA70*BA$5+AY70*AY$5+AW70*AW$5+AU70*AU$5+AS70*AS$5+AQ70*AQ$5+AO70*AO$5</f>
        <v>154</v>
      </c>
      <c r="BH70" s="122">
        <f>BG70/BG$5</f>
        <v>5.310344827586207</v>
      </c>
      <c r="BI70" s="3"/>
      <c r="BJ70" s="3" t="s">
        <v>1229</v>
      </c>
      <c r="BK70" s="3">
        <v>5</v>
      </c>
      <c r="BL70" s="3"/>
      <c r="BM70" s="3">
        <v>5</v>
      </c>
      <c r="BN70" s="3"/>
      <c r="BO70" s="3">
        <v>5</v>
      </c>
      <c r="BP70" s="3"/>
      <c r="BQ70" s="3">
        <v>6</v>
      </c>
      <c r="BR70" s="3"/>
      <c r="BS70" s="3">
        <f>BQ70*BQ$5+BO70*BO$5+BM70*BM$5+BK70*BK$5+BI70*BI$5</f>
        <v>100</v>
      </c>
      <c r="BT70" s="122">
        <f>BS70/BS$5</f>
        <v>4.166666666666667</v>
      </c>
      <c r="BU70" s="122">
        <f>(BS70+BG70)/BU$5</f>
        <v>4.7924528301886795</v>
      </c>
      <c r="BV70" s="238" t="s">
        <v>1302</v>
      </c>
      <c r="BW70" s="238" t="s">
        <v>1303</v>
      </c>
      <c r="BX70" s="212">
        <v>2</v>
      </c>
      <c r="BY70" s="238"/>
      <c r="BZ70" s="3">
        <v>5</v>
      </c>
      <c r="CA70" s="3"/>
      <c r="CB70" s="3">
        <v>5</v>
      </c>
      <c r="CC70" s="3"/>
      <c r="CD70" s="3">
        <v>5</v>
      </c>
      <c r="CE70" s="3">
        <v>3</v>
      </c>
      <c r="CF70" s="3">
        <v>6</v>
      </c>
      <c r="CG70" s="3"/>
      <c r="CH70" s="3">
        <f>CF70*CF$5+CD70*CD$5+CB70*CB$5+BZ70*BZ$5+BX70*BX$5</f>
        <v>91</v>
      </c>
      <c r="CI70" s="149">
        <f>CH70/CH$5</f>
        <v>4.333333333333333</v>
      </c>
      <c r="CJ70" s="3">
        <v>5</v>
      </c>
      <c r="CK70" s="3"/>
      <c r="CL70" s="3">
        <v>5</v>
      </c>
      <c r="CM70" s="3">
        <v>2</v>
      </c>
      <c r="CN70" s="3"/>
      <c r="CO70" s="3"/>
      <c r="CP70" s="3">
        <v>5</v>
      </c>
      <c r="CQ70" s="3"/>
      <c r="CR70" s="3">
        <v>6</v>
      </c>
      <c r="CS70" s="3"/>
      <c r="CT70" s="3">
        <v>6</v>
      </c>
      <c r="CU70" s="3">
        <v>4</v>
      </c>
      <c r="CV70" s="3">
        <v>7</v>
      </c>
      <c r="CW70" s="3"/>
      <c r="CX70" s="3"/>
      <c r="CY70" s="3"/>
      <c r="CZ70" s="3">
        <f>CX70*CX$5+CV70*CV$5+CT70*CT$5+CR70*CR$5+CP70*CP$5+CN70*CN$5+CL70*CL$5+CJ70*CJ$5</f>
        <v>115</v>
      </c>
      <c r="DA70" s="122">
        <f>CZ70/CZ$5</f>
        <v>4.6</v>
      </c>
      <c r="DB70" s="149">
        <f>(CZ70+CH70)/DB$5</f>
        <v>4.478260869565218</v>
      </c>
      <c r="DC70" s="3"/>
      <c r="DD70" s="3"/>
      <c r="DE70" s="3"/>
      <c r="DF70" s="3"/>
      <c r="DG70" s="3"/>
      <c r="DH70" s="3"/>
      <c r="DI70" s="3"/>
      <c r="DJ70" s="3"/>
      <c r="DK70" s="3"/>
      <c r="DL70" s="3"/>
    </row>
  </sheetData>
  <mergeCells count="17">
    <mergeCell ref="AO2:BS2"/>
    <mergeCell ref="BA3:BB4"/>
    <mergeCell ref="BE3:BF4"/>
    <mergeCell ref="BC3:BD3"/>
    <mergeCell ref="AS3:AT4"/>
    <mergeCell ref="AU3:AV4"/>
    <mergeCell ref="AW3:AX4"/>
    <mergeCell ref="AY3:AZ4"/>
    <mergeCell ref="AO3:AP4"/>
    <mergeCell ref="AQ3:AR4"/>
    <mergeCell ref="A1:G1"/>
    <mergeCell ref="A2:G2"/>
    <mergeCell ref="A3:A5"/>
    <mergeCell ref="B3:C5"/>
    <mergeCell ref="D3:D5"/>
    <mergeCell ref="E3:E5"/>
    <mergeCell ref="F3:G5"/>
  </mergeCells>
  <conditionalFormatting sqref="DI63:DK67 AO63:AO67 AQ63:AQ67 AS63:AS67 AU63:AU67 AW63:AW67 AY63:AY67 BA63:BA67 BC63:BC67 BE63:BE67 BH63:BI67 BK63:BK67 BM63:BM67 BO63:BO67 BQ63:BQ67 BZ63:BZ67 CB63:CB67 BT63:BT67 P54 BK54 BM54 BO54 BQ54 BH54:BI54 H54 J54 L54 N54 R54 T54 W54:X54 Z54 AB54 AD54 AF54 AH54 AK54:AL54 AO54 AQ54 AS54 AU54 AW54 AY54 BA54 BC54 BE54 BM48 CB54 DH54:DK54 CL54 CT54 CF54 CP54 CX54 CD54 BZ54 CN54 CR54 CV54 CI54:CJ54 DF54 BT54:BX54 CZ54:DD54 P70 BK70 BM70 BO70 BQ70 BH70:BI70 H70 J70 L70 N70 R70 T70 W70:X70 Z70 AB70 AD70 AF70 AH70 AK70:AL70 AO70 AQ70 AS70 AU70 AW70 AY70 BA70 BC70 BE70 CB70 DH70:DK70 CL70 CT70 CF70 CP70 CX70 CD70 BZ70 CN70 CR70 CV70 CI70:CJ70 DF70 BT70:BX70 CZ70:DD70 P6:P48 BK6:BK46 BM6:BM46 BO6:BO46 BQ6:BQ46 BH6:BI48 H6:H48 J6:J48 L6:L48 N6:N48 R6:R48 T6:T48 W6:X48 Z6:Z48 AB6:AB48 AD6:AD48 AF6:AF48 AH6:AH48 AK6:AL48 AO6:AO48 AQ6:AQ48 AS6:AS48 AU6:AU48 AW6:AW48 AY6:AY48 BA6:BA48 BC6:BC48 BE6:BE48 CB6:CB48 DH6:DK48 CL6:CL48 CT6:CT48 CF6:CF48 CP6:CP48 CX6:CX48 CD6:CD48 BZ6:BZ48 CN6:CN48 CR6:CR48 CV6:CV48 CI6:CJ48 DF6:DF48 BT6:BX48 CZ6:DD48">
    <cfRule type="cellIs" priority="1" dxfId="0" operator="lessThan" stopIfTrue="1">
      <formula>5</formula>
    </cfRule>
  </conditionalFormatting>
  <printOptions/>
  <pageMargins left="0.24" right="0.21" top="0.23" bottom="0.19" header="0.18" footer="0.1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G74"/>
  <sheetViews>
    <sheetView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8" sqref="A8"/>
      <selection pane="bottomRight" activeCell="H23" sqref="H23"/>
    </sheetView>
  </sheetViews>
  <sheetFormatPr defaultColWidth="9.140625" defaultRowHeight="12.75"/>
  <cols>
    <col min="1" max="1" width="4.57421875" style="26" customWidth="1"/>
    <col min="2" max="2" width="18.57421875" style="52" bestFit="1" customWidth="1"/>
    <col min="3" max="3" width="8.00390625" style="52" bestFit="1" customWidth="1"/>
    <col min="4" max="4" width="11.28125" style="26" customWidth="1"/>
    <col min="5" max="5" width="5.8515625" style="26" customWidth="1"/>
    <col min="6" max="6" width="12.57421875" style="52" customWidth="1"/>
    <col min="7" max="7" width="12.7109375" style="50" customWidth="1"/>
    <col min="8" max="23" width="3.140625" style="52" customWidth="1"/>
    <col min="24" max="24" width="6.7109375" style="52" customWidth="1"/>
    <col min="25" max="25" width="5.57421875" style="52" customWidth="1"/>
    <col min="26" max="39" width="3.8515625" style="52" customWidth="1"/>
    <col min="40" max="40" width="4.28125" style="52" customWidth="1"/>
    <col min="41" max="41" width="5.140625" style="52" customWidth="1"/>
    <col min="42" max="42" width="5.28125" style="52" customWidth="1"/>
    <col min="43" max="43" width="7.00390625" style="52" customWidth="1"/>
    <col min="44" max="44" width="10.7109375" style="52" customWidth="1"/>
    <col min="45" max="60" width="3.28125" style="52" customWidth="1"/>
    <col min="61" max="61" width="4.7109375" style="52" customWidth="1"/>
    <col min="62" max="62" width="7.00390625" style="52" customWidth="1"/>
    <col min="63" max="74" width="3.57421875" style="52" customWidth="1"/>
    <col min="75" max="75" width="6.57421875" style="52" customWidth="1"/>
    <col min="76" max="76" width="6.7109375" style="52" customWidth="1"/>
    <col min="77" max="78" width="6.57421875" style="52" customWidth="1"/>
    <col min="79" max="79" width="10.57421875" style="52" customWidth="1"/>
    <col min="80" max="96" width="4.421875" style="52" customWidth="1"/>
    <col min="97" max="97" width="5.28125" style="52" customWidth="1"/>
    <col min="98" max="108" width="4.421875" style="52" customWidth="1"/>
    <col min="109" max="109" width="5.421875" style="52" customWidth="1"/>
    <col min="110" max="110" width="6.28125" style="52" customWidth="1"/>
    <col min="111" max="111" width="6.140625" style="52" customWidth="1"/>
    <col min="112" max="137" width="4.421875" style="52" customWidth="1"/>
    <col min="138" max="16384" width="9.140625" style="52" customWidth="1"/>
  </cols>
  <sheetData>
    <row r="1" spans="1:7" ht="17.25">
      <c r="A1" s="456" t="s">
        <v>1380</v>
      </c>
      <c r="B1" s="456"/>
      <c r="C1" s="456"/>
      <c r="D1" s="456"/>
      <c r="E1" s="456"/>
      <c r="F1" s="456"/>
      <c r="G1" s="456"/>
    </row>
    <row r="2" spans="1:77" ht="17.25">
      <c r="A2" s="457" t="s">
        <v>1241</v>
      </c>
      <c r="B2" s="457"/>
      <c r="C2" s="457"/>
      <c r="D2" s="457"/>
      <c r="E2" s="457"/>
      <c r="F2" s="457"/>
      <c r="G2" s="457"/>
      <c r="H2" s="450" t="s">
        <v>1329</v>
      </c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S2" s="450" t="s">
        <v>1381</v>
      </c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</row>
    <row r="3" spans="1:137" ht="15">
      <c r="A3" s="473" t="s">
        <v>126</v>
      </c>
      <c r="B3" s="473" t="s">
        <v>127</v>
      </c>
      <c r="C3" s="473"/>
      <c r="D3" s="473" t="s">
        <v>854</v>
      </c>
      <c r="E3" s="473" t="s">
        <v>168</v>
      </c>
      <c r="F3" s="473" t="s">
        <v>129</v>
      </c>
      <c r="G3" s="473"/>
      <c r="H3" s="112" t="s">
        <v>1230</v>
      </c>
      <c r="I3" s="113"/>
      <c r="J3" s="114" t="s">
        <v>1278</v>
      </c>
      <c r="K3" s="114"/>
      <c r="L3" s="114" t="s">
        <v>1227</v>
      </c>
      <c r="M3" s="113"/>
      <c r="N3" s="114" t="s">
        <v>1236</v>
      </c>
      <c r="O3" s="113"/>
      <c r="P3" s="114" t="s">
        <v>1228</v>
      </c>
      <c r="Q3" s="113"/>
      <c r="R3" s="114" t="s">
        <v>1237</v>
      </c>
      <c r="S3" s="113"/>
      <c r="T3" s="114" t="s">
        <v>1238</v>
      </c>
      <c r="U3" s="113"/>
      <c r="V3" s="114" t="s">
        <v>1224</v>
      </c>
      <c r="W3" s="113"/>
      <c r="X3" s="119" t="s">
        <v>1232</v>
      </c>
      <c r="Y3" s="119" t="s">
        <v>1234</v>
      </c>
      <c r="Z3" s="114" t="s">
        <v>1268</v>
      </c>
      <c r="AA3" s="113"/>
      <c r="AB3" s="114" t="s">
        <v>1262</v>
      </c>
      <c r="AC3" s="113"/>
      <c r="AD3" s="114" t="s">
        <v>1265</v>
      </c>
      <c r="AE3" s="113"/>
      <c r="AF3" s="114" t="s">
        <v>1273</v>
      </c>
      <c r="AG3" s="113"/>
      <c r="AH3" s="114" t="s">
        <v>1275</v>
      </c>
      <c r="AI3" s="113"/>
      <c r="AJ3" s="114" t="s">
        <v>1276</v>
      </c>
      <c r="AK3" s="113"/>
      <c r="AL3" s="114" t="s">
        <v>1277</v>
      </c>
      <c r="AM3" s="114"/>
      <c r="AN3" s="112" t="s">
        <v>1279</v>
      </c>
      <c r="AO3" s="112" t="s">
        <v>1234</v>
      </c>
      <c r="AP3" s="127" t="s">
        <v>1234</v>
      </c>
      <c r="AQ3" s="185" t="s">
        <v>1293</v>
      </c>
      <c r="AR3" s="186" t="s">
        <v>1294</v>
      </c>
      <c r="AS3" s="476" t="s">
        <v>1304</v>
      </c>
      <c r="AT3" s="477"/>
      <c r="AU3" s="476" t="s">
        <v>1305</v>
      </c>
      <c r="AV3" s="477"/>
      <c r="AW3" s="487" t="s">
        <v>1306</v>
      </c>
      <c r="AX3" s="488"/>
      <c r="AY3" s="487" t="s">
        <v>1307</v>
      </c>
      <c r="AZ3" s="489"/>
      <c r="BA3" s="487" t="s">
        <v>1324</v>
      </c>
      <c r="BB3" s="489"/>
      <c r="BC3" s="487" t="s">
        <v>1308</v>
      </c>
      <c r="BD3" s="489"/>
      <c r="BE3" s="487" t="s">
        <v>1309</v>
      </c>
      <c r="BF3" s="488"/>
      <c r="BG3" s="487" t="s">
        <v>1310</v>
      </c>
      <c r="BH3" s="489"/>
      <c r="BI3" s="204" t="s">
        <v>1279</v>
      </c>
      <c r="BJ3" s="205" t="s">
        <v>1234</v>
      </c>
      <c r="BK3" s="147" t="s">
        <v>1330</v>
      </c>
      <c r="BL3" s="147"/>
      <c r="BM3" s="147" t="s">
        <v>1218</v>
      </c>
      <c r="BN3" s="147"/>
      <c r="BO3" s="147" t="s">
        <v>1218</v>
      </c>
      <c r="BP3" s="147"/>
      <c r="BQ3" s="147" t="s">
        <v>1347</v>
      </c>
      <c r="BR3" s="147"/>
      <c r="BS3" s="147" t="s">
        <v>1348</v>
      </c>
      <c r="BT3" s="147"/>
      <c r="BU3" s="147" t="s">
        <v>1350</v>
      </c>
      <c r="BV3" s="147"/>
      <c r="BW3" s="186" t="s">
        <v>1279</v>
      </c>
      <c r="BX3" s="186" t="s">
        <v>1234</v>
      </c>
      <c r="BY3" s="186" t="s">
        <v>1234</v>
      </c>
      <c r="BZ3" s="186" t="s">
        <v>1361</v>
      </c>
      <c r="CA3" s="186" t="s">
        <v>1363</v>
      </c>
      <c r="CB3" s="147" t="s">
        <v>1396</v>
      </c>
      <c r="CC3" s="147"/>
      <c r="CD3" s="147" t="s">
        <v>1398</v>
      </c>
      <c r="CE3" s="147"/>
      <c r="CF3" s="147" t="s">
        <v>1383</v>
      </c>
      <c r="CG3" s="147"/>
      <c r="CH3" s="147" t="s">
        <v>1403</v>
      </c>
      <c r="CI3" s="147"/>
      <c r="CJ3" s="147" t="s">
        <v>1404</v>
      </c>
      <c r="CK3" s="147"/>
      <c r="CL3" s="147" t="s">
        <v>1405</v>
      </c>
      <c r="CM3" s="147"/>
      <c r="CN3" s="147" t="s">
        <v>1406</v>
      </c>
      <c r="CO3" s="147"/>
      <c r="CP3" s="147" t="s">
        <v>1407</v>
      </c>
      <c r="CQ3" s="147"/>
      <c r="CR3" s="186" t="s">
        <v>1279</v>
      </c>
      <c r="CS3" s="395" t="s">
        <v>1234</v>
      </c>
      <c r="CT3" s="147" t="s">
        <v>1421</v>
      </c>
      <c r="CU3" s="147"/>
      <c r="CV3" s="147" t="s">
        <v>1422</v>
      </c>
      <c r="CW3" s="147"/>
      <c r="CX3" s="147" t="s">
        <v>1393</v>
      </c>
      <c r="CY3" s="147"/>
      <c r="CZ3" s="147" t="s">
        <v>1423</v>
      </c>
      <c r="DA3" s="147"/>
      <c r="DB3" s="147" t="s">
        <v>1417</v>
      </c>
      <c r="DC3" s="147"/>
      <c r="DD3" s="147" t="s">
        <v>1279</v>
      </c>
      <c r="DE3" s="147" t="s">
        <v>1234</v>
      </c>
      <c r="DF3" s="433" t="s">
        <v>1234</v>
      </c>
      <c r="DG3" s="433" t="s">
        <v>1234</v>
      </c>
      <c r="DH3" s="433" t="s">
        <v>1424</v>
      </c>
      <c r="DI3" s="433"/>
      <c r="DJ3" s="433" t="s">
        <v>1425</v>
      </c>
      <c r="DK3" s="433"/>
      <c r="DL3" s="433" t="s">
        <v>1426</v>
      </c>
      <c r="DM3" s="434" t="s">
        <v>1427</v>
      </c>
      <c r="DN3" s="434" t="s">
        <v>1433</v>
      </c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</row>
    <row r="4" spans="1:137" ht="15">
      <c r="A4" s="474"/>
      <c r="B4" s="474"/>
      <c r="C4" s="474"/>
      <c r="D4" s="474"/>
      <c r="E4" s="474"/>
      <c r="F4" s="474"/>
      <c r="G4" s="474"/>
      <c r="H4" s="115"/>
      <c r="I4" s="116"/>
      <c r="J4" s="117"/>
      <c r="K4" s="117"/>
      <c r="L4" s="117"/>
      <c r="M4" s="116"/>
      <c r="N4" s="117"/>
      <c r="O4" s="116"/>
      <c r="P4" s="117"/>
      <c r="Q4" s="116"/>
      <c r="R4" s="117"/>
      <c r="S4" s="116"/>
      <c r="T4" s="117" t="s">
        <v>1239</v>
      </c>
      <c r="U4" s="116"/>
      <c r="V4" s="117" t="s">
        <v>1225</v>
      </c>
      <c r="W4" s="116"/>
      <c r="X4" s="120" t="s">
        <v>1233</v>
      </c>
      <c r="Y4" s="120" t="s">
        <v>1235</v>
      </c>
      <c r="Z4" s="117"/>
      <c r="AA4" s="116"/>
      <c r="AB4" s="117"/>
      <c r="AC4" s="116"/>
      <c r="AD4" s="117" t="s">
        <v>1269</v>
      </c>
      <c r="AE4" s="116"/>
      <c r="AF4" s="117" t="s">
        <v>1274</v>
      </c>
      <c r="AG4" s="116"/>
      <c r="AH4" s="117"/>
      <c r="AI4" s="116"/>
      <c r="AJ4" s="117"/>
      <c r="AK4" s="116"/>
      <c r="AL4" s="117"/>
      <c r="AM4" s="117"/>
      <c r="AN4" s="115" t="s">
        <v>1288</v>
      </c>
      <c r="AO4" s="115" t="s">
        <v>1283</v>
      </c>
      <c r="AP4" s="120" t="s">
        <v>1282</v>
      </c>
      <c r="AQ4" s="187" t="s">
        <v>1295</v>
      </c>
      <c r="AR4" s="187" t="s">
        <v>1296</v>
      </c>
      <c r="AS4" s="478"/>
      <c r="AT4" s="479"/>
      <c r="AU4" s="478"/>
      <c r="AV4" s="479"/>
      <c r="AW4" s="448"/>
      <c r="AX4" s="449"/>
      <c r="AY4" s="490"/>
      <c r="AZ4" s="491"/>
      <c r="BA4" s="490"/>
      <c r="BB4" s="491"/>
      <c r="BC4" s="490"/>
      <c r="BD4" s="491"/>
      <c r="BE4" s="448"/>
      <c r="BF4" s="449"/>
      <c r="BG4" s="490"/>
      <c r="BH4" s="491"/>
      <c r="BI4" s="206" t="s">
        <v>1233</v>
      </c>
      <c r="BJ4" s="207" t="s">
        <v>1318</v>
      </c>
      <c r="BK4" s="147" t="s">
        <v>1331</v>
      </c>
      <c r="BL4" s="147"/>
      <c r="BM4" s="147" t="s">
        <v>1343</v>
      </c>
      <c r="BN4" s="147"/>
      <c r="BO4" s="147" t="s">
        <v>1344</v>
      </c>
      <c r="BP4" s="147"/>
      <c r="BQ4" s="147"/>
      <c r="BR4" s="147"/>
      <c r="BS4" s="147" t="s">
        <v>1349</v>
      </c>
      <c r="BT4" s="147"/>
      <c r="BU4" s="147" t="s">
        <v>1351</v>
      </c>
      <c r="BV4" s="147"/>
      <c r="BW4" s="187" t="s">
        <v>1233</v>
      </c>
      <c r="BX4" s="187" t="s">
        <v>1340</v>
      </c>
      <c r="BY4" s="147" t="s">
        <v>1358</v>
      </c>
      <c r="BZ4" s="147" t="s">
        <v>1362</v>
      </c>
      <c r="CA4" s="147" t="s">
        <v>1364</v>
      </c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 t="s">
        <v>1408</v>
      </c>
      <c r="CQ4" s="147"/>
      <c r="CR4" s="187" t="s">
        <v>1233</v>
      </c>
      <c r="CS4" s="399" t="s">
        <v>1402</v>
      </c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 t="s">
        <v>1233</v>
      </c>
      <c r="DE4" s="147" t="s">
        <v>1420</v>
      </c>
      <c r="DF4" s="436" t="s">
        <v>1428</v>
      </c>
      <c r="DG4" s="436" t="s">
        <v>1429</v>
      </c>
      <c r="DH4" s="436" t="s">
        <v>1430</v>
      </c>
      <c r="DI4" s="436"/>
      <c r="DJ4" s="436" t="s">
        <v>1430</v>
      </c>
      <c r="DK4" s="436"/>
      <c r="DL4" s="436" t="s">
        <v>1431</v>
      </c>
      <c r="DM4" s="437" t="s">
        <v>1432</v>
      </c>
      <c r="DN4" s="437" t="s">
        <v>1434</v>
      </c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</row>
    <row r="5" spans="1:111" ht="18">
      <c r="A5" s="475"/>
      <c r="B5" s="475"/>
      <c r="C5" s="475"/>
      <c r="D5" s="475"/>
      <c r="E5" s="475"/>
      <c r="F5" s="475"/>
      <c r="G5" s="475"/>
      <c r="H5" s="115"/>
      <c r="I5" s="116"/>
      <c r="J5" s="117">
        <v>3</v>
      </c>
      <c r="K5" s="117"/>
      <c r="L5" s="117">
        <v>7</v>
      </c>
      <c r="M5" s="116"/>
      <c r="N5" s="117">
        <v>3</v>
      </c>
      <c r="O5" s="116"/>
      <c r="P5" s="117">
        <v>5</v>
      </c>
      <c r="Q5" s="116"/>
      <c r="R5" s="117">
        <v>5</v>
      </c>
      <c r="S5" s="116"/>
      <c r="T5" s="117">
        <v>3</v>
      </c>
      <c r="U5" s="116"/>
      <c r="V5" s="117">
        <v>5</v>
      </c>
      <c r="W5" s="116"/>
      <c r="X5" s="120">
        <f>SUM(L5:W5)</f>
        <v>28</v>
      </c>
      <c r="Y5" s="120"/>
      <c r="Z5" s="117">
        <v>3</v>
      </c>
      <c r="AA5" s="116"/>
      <c r="AB5" s="117">
        <v>3</v>
      </c>
      <c r="AC5" s="116"/>
      <c r="AD5" s="117">
        <v>4</v>
      </c>
      <c r="AE5" s="116"/>
      <c r="AF5" s="117">
        <v>2</v>
      </c>
      <c r="AG5" s="116"/>
      <c r="AH5" s="117">
        <v>3</v>
      </c>
      <c r="AI5" s="116"/>
      <c r="AJ5" s="117">
        <v>3</v>
      </c>
      <c r="AK5" s="116"/>
      <c r="AL5" s="117">
        <v>5</v>
      </c>
      <c r="AM5" s="117"/>
      <c r="AN5" s="115">
        <f>SUM(Z5:AM5)</f>
        <v>23</v>
      </c>
      <c r="AO5" s="116"/>
      <c r="AP5" s="131">
        <f>AN5+X5</f>
        <v>51</v>
      </c>
      <c r="AQ5" s="131"/>
      <c r="AR5" s="131"/>
      <c r="AS5" s="130">
        <v>5</v>
      </c>
      <c r="AT5" s="130"/>
      <c r="AU5" s="130">
        <v>5</v>
      </c>
      <c r="AV5" s="130"/>
      <c r="AW5" s="130">
        <v>3</v>
      </c>
      <c r="AX5" s="130"/>
      <c r="AY5" s="130">
        <v>4</v>
      </c>
      <c r="AZ5" s="130"/>
      <c r="BA5" s="130">
        <v>4</v>
      </c>
      <c r="BB5" s="130"/>
      <c r="BC5" s="130">
        <v>3</v>
      </c>
      <c r="BD5" s="130"/>
      <c r="BE5" s="130">
        <v>2</v>
      </c>
      <c r="BF5" s="130"/>
      <c r="BG5" s="130">
        <v>3</v>
      </c>
      <c r="BH5" s="130"/>
      <c r="BI5" s="130">
        <f>SUM(AS5:BH5)</f>
        <v>29</v>
      </c>
      <c r="BJ5" s="116"/>
      <c r="BK5" s="322">
        <v>3</v>
      </c>
      <c r="BL5" s="322"/>
      <c r="BM5" s="322">
        <v>4</v>
      </c>
      <c r="BN5" s="322"/>
      <c r="BO5" s="322">
        <v>3</v>
      </c>
      <c r="BP5" s="322"/>
      <c r="BQ5" s="322">
        <v>3</v>
      </c>
      <c r="BR5" s="322"/>
      <c r="BS5" s="322">
        <v>4</v>
      </c>
      <c r="BT5" s="322"/>
      <c r="BU5" s="322">
        <v>3</v>
      </c>
      <c r="BV5" s="322"/>
      <c r="BW5" s="322">
        <f>SUM(BK5:BV5)</f>
        <v>20</v>
      </c>
      <c r="BX5" s="322"/>
      <c r="BY5" s="52">
        <f>BW5+BI5</f>
        <v>49</v>
      </c>
      <c r="CB5" s="52">
        <v>4</v>
      </c>
      <c r="CD5" s="52">
        <v>1</v>
      </c>
      <c r="CF5" s="52">
        <v>3</v>
      </c>
      <c r="CH5" s="52">
        <v>4</v>
      </c>
      <c r="CJ5" s="52">
        <v>3</v>
      </c>
      <c r="CL5" s="52">
        <v>4</v>
      </c>
      <c r="CN5" s="52">
        <v>5</v>
      </c>
      <c r="CP5" s="52">
        <v>3</v>
      </c>
      <c r="CR5" s="52">
        <f>SUM(CB5:CQ5)</f>
        <v>27</v>
      </c>
      <c r="CT5" s="52">
        <v>4</v>
      </c>
      <c r="CV5" s="52">
        <v>5</v>
      </c>
      <c r="CX5" s="52">
        <v>5</v>
      </c>
      <c r="CZ5" s="52">
        <v>6</v>
      </c>
      <c r="DD5" s="52">
        <f>SUM(CT5:DC5)</f>
        <v>20</v>
      </c>
      <c r="DF5" s="52">
        <f>DD5+CR5</f>
        <v>47</v>
      </c>
      <c r="DG5" s="52">
        <f>DF5+BY5+AP5</f>
        <v>147</v>
      </c>
    </row>
    <row r="6" spans="1:137" ht="18.75">
      <c r="A6" s="7">
        <v>1</v>
      </c>
      <c r="B6" s="17" t="s">
        <v>655</v>
      </c>
      <c r="C6" s="37" t="s">
        <v>132</v>
      </c>
      <c r="D6" s="28">
        <v>33901</v>
      </c>
      <c r="E6" s="7" t="s">
        <v>38</v>
      </c>
      <c r="F6" s="17" t="s">
        <v>275</v>
      </c>
      <c r="G6" s="12" t="s">
        <v>177</v>
      </c>
      <c r="H6" s="210">
        <v>7</v>
      </c>
      <c r="I6" s="210"/>
      <c r="J6" s="210">
        <v>7</v>
      </c>
      <c r="K6" s="210"/>
      <c r="L6" s="210">
        <v>7</v>
      </c>
      <c r="M6" s="210"/>
      <c r="N6" s="210">
        <v>7</v>
      </c>
      <c r="O6" s="210"/>
      <c r="P6" s="210">
        <v>6</v>
      </c>
      <c r="Q6" s="210"/>
      <c r="R6" s="210">
        <v>7</v>
      </c>
      <c r="S6" s="210"/>
      <c r="T6" s="210">
        <v>7</v>
      </c>
      <c r="U6" s="210"/>
      <c r="V6" s="210">
        <v>5</v>
      </c>
      <c r="W6" s="210"/>
      <c r="X6" s="210">
        <f aca="true" t="shared" si="0" ref="X6:X22">V6*V$5+T6*T$5+R6*R$5+P6*P$5+N6*N$5+L6*L$5</f>
        <v>181</v>
      </c>
      <c r="Y6" s="167">
        <f aca="true" t="shared" si="1" ref="Y6:Y22">X6/X$5</f>
        <v>6.464285714285714</v>
      </c>
      <c r="Z6" s="210">
        <v>6</v>
      </c>
      <c r="AA6" s="210"/>
      <c r="AB6" s="210">
        <v>7</v>
      </c>
      <c r="AC6" s="210"/>
      <c r="AD6" s="210">
        <v>5</v>
      </c>
      <c r="AE6" s="210"/>
      <c r="AF6" s="210">
        <v>8</v>
      </c>
      <c r="AG6" s="210"/>
      <c r="AH6" s="210">
        <v>7</v>
      </c>
      <c r="AI6" s="210"/>
      <c r="AJ6" s="210">
        <v>5</v>
      </c>
      <c r="AK6" s="210"/>
      <c r="AL6" s="210">
        <v>5</v>
      </c>
      <c r="AM6" s="210"/>
      <c r="AN6" s="210">
        <f aca="true" t="shared" si="2" ref="AN6:AN22">AL6*AL$5+AJ6*AJ$5+AH6*AH$5+AF6*AF$5+AD6*AD$5+AB6*AB$5+Z6*Z$5</f>
        <v>136</v>
      </c>
      <c r="AO6" s="167">
        <f aca="true" t="shared" si="3" ref="AO6:AO22">AN6/AN$5</f>
        <v>5.913043478260869</v>
      </c>
      <c r="AP6" s="167">
        <f aca="true" t="shared" si="4" ref="AP6:AP22">(AN6+X6)/AP$5</f>
        <v>6.215686274509804</v>
      </c>
      <c r="AQ6" s="191" t="s">
        <v>1299</v>
      </c>
      <c r="AR6" s="191" t="s">
        <v>1298</v>
      </c>
      <c r="AS6" s="211">
        <v>6</v>
      </c>
      <c r="AT6" s="211"/>
      <c r="AU6" s="211">
        <v>5</v>
      </c>
      <c r="AV6" s="211"/>
      <c r="AW6" s="211">
        <v>6</v>
      </c>
      <c r="AX6" s="211"/>
      <c r="AY6" s="211">
        <v>8</v>
      </c>
      <c r="AZ6" s="211"/>
      <c r="BA6" s="211">
        <v>7</v>
      </c>
      <c r="BB6" s="211"/>
      <c r="BC6" s="211">
        <v>8</v>
      </c>
      <c r="BD6" s="211"/>
      <c r="BE6" s="211">
        <v>7</v>
      </c>
      <c r="BF6" s="211"/>
      <c r="BG6" s="211">
        <v>7</v>
      </c>
      <c r="BH6" s="211"/>
      <c r="BI6" s="211">
        <f aca="true" t="shared" si="5" ref="BI6:BI22">BG6*BG$5+BE6*BE$5+BC6*BC$5+BA6*BA$5+AY6*AY$5+AW6*AW$5+AU6*AU$5+AS6*AS$5</f>
        <v>192</v>
      </c>
      <c r="BJ6" s="121">
        <f aca="true" t="shared" si="6" ref="BJ6:BJ22">BI6/BI$5</f>
        <v>6.620689655172414</v>
      </c>
      <c r="BK6" s="323">
        <v>8</v>
      </c>
      <c r="BL6" s="323"/>
      <c r="BM6" s="323">
        <v>9</v>
      </c>
      <c r="BN6" s="323"/>
      <c r="BO6" s="323">
        <v>7</v>
      </c>
      <c r="BP6" s="323"/>
      <c r="BQ6" s="323">
        <v>7</v>
      </c>
      <c r="BR6" s="323"/>
      <c r="BS6" s="323">
        <v>9</v>
      </c>
      <c r="BT6" s="323"/>
      <c r="BU6" s="323">
        <v>6</v>
      </c>
      <c r="BV6" s="323"/>
      <c r="BW6" s="323">
        <f aca="true" t="shared" si="7" ref="BW6:BW22">BU6*BU$5+BS6*BS$5+BQ6*BQ$5+BO6*BO$5+BM6*BM$5+BK6*BK$5</f>
        <v>156</v>
      </c>
      <c r="BX6" s="324">
        <f aca="true" t="shared" si="8" ref="BX6:BX22">BW6/BW$5</f>
        <v>7.8</v>
      </c>
      <c r="BY6" s="121">
        <f aca="true" t="shared" si="9" ref="BY6:BY22">(BW6+BI6)/BY$5</f>
        <v>7.1020408163265305</v>
      </c>
      <c r="BZ6" s="237" t="s">
        <v>1301</v>
      </c>
      <c r="CA6" s="237" t="s">
        <v>1298</v>
      </c>
      <c r="CB6" s="8">
        <v>9</v>
      </c>
      <c r="CC6" s="8"/>
      <c r="CD6" s="8">
        <v>9</v>
      </c>
      <c r="CE6" s="8"/>
      <c r="CF6" s="8">
        <v>8</v>
      </c>
      <c r="CG6" s="8"/>
      <c r="CH6" s="8">
        <v>9</v>
      </c>
      <c r="CI6" s="8"/>
      <c r="CJ6" s="8">
        <v>9</v>
      </c>
      <c r="CK6" s="8"/>
      <c r="CL6" s="8">
        <v>9</v>
      </c>
      <c r="CM6" s="8"/>
      <c r="CN6" s="8">
        <v>8</v>
      </c>
      <c r="CO6" s="8"/>
      <c r="CP6" s="8">
        <v>9</v>
      </c>
      <c r="CQ6" s="8"/>
      <c r="CR6" s="8">
        <f aca="true" t="shared" si="10" ref="CR6:CR22">CP6*CP$5+CN6*CN$5+CL6*CL$5+CJ6*CJ$5+CH6*CH$5+CF6*CF$5+CD6*CD$5+CB6*CB$5</f>
        <v>235</v>
      </c>
      <c r="CS6" s="121">
        <f aca="true" t="shared" si="11" ref="CS6:CS22">CR6/CR$5</f>
        <v>8.703703703703704</v>
      </c>
      <c r="CT6" s="8">
        <v>8</v>
      </c>
      <c r="CU6" s="8"/>
      <c r="CV6" s="8">
        <v>9</v>
      </c>
      <c r="CW6" s="8"/>
      <c r="CX6" s="8">
        <v>5</v>
      </c>
      <c r="CY6" s="8"/>
      <c r="CZ6" s="8">
        <v>8</v>
      </c>
      <c r="DA6" s="8"/>
      <c r="DB6" s="8"/>
      <c r="DC6" s="8"/>
      <c r="DD6" s="8">
        <f>DB6*DB$5+CZ6*CZ$5+CX6*CX$5+CV6*CV$5+CT6*CT$5</f>
        <v>150</v>
      </c>
      <c r="DE6" s="121">
        <f>DD6/DD$5</f>
        <v>7.5</v>
      </c>
      <c r="DF6" s="121">
        <f>(DD6+CR6)/DF$5</f>
        <v>8.191489361702128</v>
      </c>
      <c r="DG6" s="121">
        <f>(DD6+CR6+BW6+BI6+AN6+X6)/DG$5</f>
        <v>7.142857142857143</v>
      </c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</row>
    <row r="7" spans="1:137" ht="18.75">
      <c r="A7" s="2">
        <v>2</v>
      </c>
      <c r="B7" s="19" t="s">
        <v>1069</v>
      </c>
      <c r="C7" s="39" t="s">
        <v>852</v>
      </c>
      <c r="D7" s="29">
        <v>32689</v>
      </c>
      <c r="E7" s="2" t="s">
        <v>529</v>
      </c>
      <c r="F7" s="19" t="s">
        <v>1070</v>
      </c>
      <c r="G7" s="14" t="s">
        <v>91</v>
      </c>
      <c r="H7" s="136">
        <v>7</v>
      </c>
      <c r="I7" s="136"/>
      <c r="J7" s="136">
        <v>5</v>
      </c>
      <c r="K7" s="136"/>
      <c r="L7" s="136">
        <v>6</v>
      </c>
      <c r="M7" s="136"/>
      <c r="N7" s="136">
        <v>6</v>
      </c>
      <c r="O7" s="136"/>
      <c r="P7" s="136">
        <v>5</v>
      </c>
      <c r="Q7" s="136"/>
      <c r="R7" s="136">
        <v>7</v>
      </c>
      <c r="S7" s="136"/>
      <c r="T7" s="136">
        <v>6</v>
      </c>
      <c r="U7" s="136"/>
      <c r="V7" s="136">
        <v>7</v>
      </c>
      <c r="W7" s="136">
        <v>2</v>
      </c>
      <c r="X7" s="136">
        <f t="shared" si="0"/>
        <v>173</v>
      </c>
      <c r="Y7" s="171">
        <f t="shared" si="1"/>
        <v>6.178571428571429</v>
      </c>
      <c r="Z7" s="136">
        <v>5</v>
      </c>
      <c r="AA7" s="136"/>
      <c r="AB7" s="136">
        <v>7</v>
      </c>
      <c r="AC7" s="136"/>
      <c r="AD7" s="136">
        <v>6</v>
      </c>
      <c r="AE7" s="136"/>
      <c r="AF7" s="136">
        <v>6</v>
      </c>
      <c r="AG7" s="136" t="s">
        <v>1229</v>
      </c>
      <c r="AH7" s="136">
        <v>7</v>
      </c>
      <c r="AI7" s="136"/>
      <c r="AJ7" s="136">
        <v>7</v>
      </c>
      <c r="AK7" s="136"/>
      <c r="AL7" s="136">
        <v>5</v>
      </c>
      <c r="AM7" s="136">
        <v>4</v>
      </c>
      <c r="AN7" s="210">
        <f t="shared" si="2"/>
        <v>139</v>
      </c>
      <c r="AO7" s="171">
        <f t="shared" si="3"/>
        <v>6.043478260869565</v>
      </c>
      <c r="AP7" s="171">
        <f t="shared" si="4"/>
        <v>6.117647058823529</v>
      </c>
      <c r="AQ7" s="192" t="s">
        <v>1297</v>
      </c>
      <c r="AR7" s="192" t="s">
        <v>1298</v>
      </c>
      <c r="AS7" s="212">
        <v>6</v>
      </c>
      <c r="AT7" s="212"/>
      <c r="AU7" s="212">
        <v>6</v>
      </c>
      <c r="AV7" s="212"/>
      <c r="AW7" s="212">
        <v>7</v>
      </c>
      <c r="AX7" s="212"/>
      <c r="AY7" s="212">
        <v>7</v>
      </c>
      <c r="AZ7" s="212"/>
      <c r="BA7" s="212">
        <v>8</v>
      </c>
      <c r="BB7" s="212"/>
      <c r="BC7" s="212">
        <v>7</v>
      </c>
      <c r="BD7" s="212"/>
      <c r="BE7" s="212">
        <v>7</v>
      </c>
      <c r="BF7" s="212"/>
      <c r="BG7" s="212">
        <v>7</v>
      </c>
      <c r="BH7" s="212"/>
      <c r="BI7" s="212">
        <f t="shared" si="5"/>
        <v>197</v>
      </c>
      <c r="BJ7" s="122">
        <f t="shared" si="6"/>
        <v>6.793103448275862</v>
      </c>
      <c r="BK7" s="325">
        <v>8</v>
      </c>
      <c r="BL7" s="325"/>
      <c r="BM7" s="325">
        <v>8</v>
      </c>
      <c r="BN7" s="325"/>
      <c r="BO7" s="325">
        <v>6</v>
      </c>
      <c r="BP7" s="325"/>
      <c r="BQ7" s="325">
        <v>8</v>
      </c>
      <c r="BR7" s="325"/>
      <c r="BS7" s="325">
        <v>7</v>
      </c>
      <c r="BT7" s="325"/>
      <c r="BU7" s="325">
        <v>7</v>
      </c>
      <c r="BV7" s="325"/>
      <c r="BW7" s="325">
        <f t="shared" si="7"/>
        <v>147</v>
      </c>
      <c r="BX7" s="326">
        <f t="shared" si="8"/>
        <v>7.35</v>
      </c>
      <c r="BY7" s="122">
        <f t="shared" si="9"/>
        <v>7.020408163265306</v>
      </c>
      <c r="BZ7" s="238" t="s">
        <v>1301</v>
      </c>
      <c r="CA7" s="238" t="s">
        <v>1298</v>
      </c>
      <c r="CB7" s="3">
        <v>7</v>
      </c>
      <c r="CC7" s="3"/>
      <c r="CD7" s="3">
        <v>9</v>
      </c>
      <c r="CE7" s="3"/>
      <c r="CF7" s="3">
        <v>7</v>
      </c>
      <c r="CG7" s="3"/>
      <c r="CH7" s="3">
        <v>9</v>
      </c>
      <c r="CI7" s="3"/>
      <c r="CJ7" s="3">
        <v>7</v>
      </c>
      <c r="CK7" s="3"/>
      <c r="CL7" s="3">
        <v>9</v>
      </c>
      <c r="CM7" s="3"/>
      <c r="CN7" s="3">
        <v>9</v>
      </c>
      <c r="CO7" s="3"/>
      <c r="CP7" s="3">
        <v>8</v>
      </c>
      <c r="CQ7" s="3"/>
      <c r="CR7" s="3">
        <f t="shared" si="10"/>
        <v>220</v>
      </c>
      <c r="CS7" s="122">
        <f t="shared" si="11"/>
        <v>8.148148148148149</v>
      </c>
      <c r="CT7" s="8">
        <v>6</v>
      </c>
      <c r="CU7" s="3"/>
      <c r="CV7" s="3">
        <v>9</v>
      </c>
      <c r="CW7" s="3"/>
      <c r="CX7" s="3">
        <v>8</v>
      </c>
      <c r="CY7" s="3"/>
      <c r="CZ7" s="3">
        <v>6</v>
      </c>
      <c r="DA7" s="3"/>
      <c r="DB7" s="3"/>
      <c r="DC7" s="3"/>
      <c r="DD7" s="3">
        <f aca="true" t="shared" si="12" ref="DD7:DD22">DB7*DB$5+CZ7*CZ$5+CX7*CX$5+CV7*CV$5+CT7*CT$5</f>
        <v>145</v>
      </c>
      <c r="DE7" s="122">
        <f aca="true" t="shared" si="13" ref="DE7:DE22">DD7/DD$5</f>
        <v>7.25</v>
      </c>
      <c r="DF7" s="122">
        <f aca="true" t="shared" si="14" ref="DF7:DF22">(DD7+CR7)/DF$5</f>
        <v>7.76595744680851</v>
      </c>
      <c r="DG7" s="122">
        <f aca="true" t="shared" si="15" ref="DG7:DG22">(DD7+CR7+BW7+BI7+AN7+X7)/DG$5</f>
        <v>6.945578231292517</v>
      </c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ht="18.75">
      <c r="A8" s="2">
        <v>3</v>
      </c>
      <c r="B8" s="19" t="s">
        <v>942</v>
      </c>
      <c r="C8" s="39" t="s">
        <v>1071</v>
      </c>
      <c r="D8" s="29">
        <v>33251</v>
      </c>
      <c r="E8" s="2" t="s">
        <v>529</v>
      </c>
      <c r="F8" s="19" t="s">
        <v>390</v>
      </c>
      <c r="G8" s="14" t="s">
        <v>67</v>
      </c>
      <c r="H8" s="136">
        <v>6</v>
      </c>
      <c r="I8" s="136"/>
      <c r="J8" s="136">
        <v>8</v>
      </c>
      <c r="K8" s="136"/>
      <c r="L8" s="136">
        <v>7</v>
      </c>
      <c r="M8" s="136"/>
      <c r="N8" s="136">
        <v>7</v>
      </c>
      <c r="O8" s="136"/>
      <c r="P8" s="136">
        <v>8</v>
      </c>
      <c r="Q8" s="136"/>
      <c r="R8" s="136">
        <v>5</v>
      </c>
      <c r="S8" s="136"/>
      <c r="T8" s="136">
        <v>7</v>
      </c>
      <c r="U8" s="136"/>
      <c r="V8" s="136">
        <v>6</v>
      </c>
      <c r="W8" s="136">
        <v>3</v>
      </c>
      <c r="X8" s="136">
        <f t="shared" si="0"/>
        <v>186</v>
      </c>
      <c r="Y8" s="171">
        <f t="shared" si="1"/>
        <v>6.642857142857143</v>
      </c>
      <c r="Z8" s="136">
        <v>6</v>
      </c>
      <c r="AA8" s="136"/>
      <c r="AB8" s="136">
        <v>7</v>
      </c>
      <c r="AC8" s="136"/>
      <c r="AD8" s="136">
        <v>5</v>
      </c>
      <c r="AE8" s="136"/>
      <c r="AF8" s="136">
        <v>9</v>
      </c>
      <c r="AG8" s="136"/>
      <c r="AH8" s="136">
        <v>9</v>
      </c>
      <c r="AI8" s="136"/>
      <c r="AJ8" s="136">
        <v>7</v>
      </c>
      <c r="AK8" s="136"/>
      <c r="AL8" s="136">
        <v>7</v>
      </c>
      <c r="AM8" s="136"/>
      <c r="AN8" s="210">
        <f t="shared" si="2"/>
        <v>160</v>
      </c>
      <c r="AO8" s="171">
        <f t="shared" si="3"/>
        <v>6.956521739130435</v>
      </c>
      <c r="AP8" s="171">
        <f t="shared" si="4"/>
        <v>6.784313725490196</v>
      </c>
      <c r="AQ8" s="192" t="s">
        <v>1299</v>
      </c>
      <c r="AR8" s="192" t="s">
        <v>1298</v>
      </c>
      <c r="AS8" s="212">
        <v>5</v>
      </c>
      <c r="AT8" s="212"/>
      <c r="AU8" s="212">
        <v>7</v>
      </c>
      <c r="AV8" s="212"/>
      <c r="AW8" s="212">
        <v>7</v>
      </c>
      <c r="AX8" s="212"/>
      <c r="AY8" s="212">
        <v>7</v>
      </c>
      <c r="AZ8" s="212"/>
      <c r="BA8" s="212">
        <v>8</v>
      </c>
      <c r="BB8" s="212"/>
      <c r="BC8" s="212">
        <v>7</v>
      </c>
      <c r="BD8" s="212"/>
      <c r="BE8" s="212">
        <v>7</v>
      </c>
      <c r="BF8" s="212"/>
      <c r="BG8" s="212">
        <v>6</v>
      </c>
      <c r="BH8" s="212"/>
      <c r="BI8" s="212">
        <f t="shared" si="5"/>
        <v>194</v>
      </c>
      <c r="BJ8" s="122">
        <f t="shared" si="6"/>
        <v>6.689655172413793</v>
      </c>
      <c r="BK8" s="325">
        <v>8</v>
      </c>
      <c r="BL8" s="325"/>
      <c r="BM8" s="325">
        <v>8</v>
      </c>
      <c r="BN8" s="325"/>
      <c r="BO8" s="325">
        <v>5</v>
      </c>
      <c r="BP8" s="325"/>
      <c r="BQ8" s="325">
        <v>7</v>
      </c>
      <c r="BR8" s="325"/>
      <c r="BS8" s="325">
        <v>8</v>
      </c>
      <c r="BT8" s="325"/>
      <c r="BU8" s="325">
        <v>7</v>
      </c>
      <c r="BV8" s="325"/>
      <c r="BW8" s="325">
        <f t="shared" si="7"/>
        <v>145</v>
      </c>
      <c r="BX8" s="326">
        <f t="shared" si="8"/>
        <v>7.25</v>
      </c>
      <c r="BY8" s="122">
        <f t="shared" si="9"/>
        <v>6.918367346938775</v>
      </c>
      <c r="BZ8" s="238" t="s">
        <v>1299</v>
      </c>
      <c r="CA8" s="238" t="s">
        <v>1298</v>
      </c>
      <c r="CB8" s="3">
        <v>7</v>
      </c>
      <c r="CC8" s="3"/>
      <c r="CD8" s="3">
        <v>8</v>
      </c>
      <c r="CE8" s="3"/>
      <c r="CF8" s="3">
        <v>8</v>
      </c>
      <c r="CG8" s="3"/>
      <c r="CH8" s="3">
        <v>8</v>
      </c>
      <c r="CI8" s="3"/>
      <c r="CJ8" s="3">
        <v>8</v>
      </c>
      <c r="CK8" s="3"/>
      <c r="CL8" s="3">
        <v>6</v>
      </c>
      <c r="CM8" s="3"/>
      <c r="CN8" s="3">
        <v>7</v>
      </c>
      <c r="CO8" s="3"/>
      <c r="CP8" s="3">
        <v>8</v>
      </c>
      <c r="CQ8" s="3"/>
      <c r="CR8" s="3">
        <f t="shared" si="10"/>
        <v>199</v>
      </c>
      <c r="CS8" s="122">
        <f t="shared" si="11"/>
        <v>7.37037037037037</v>
      </c>
      <c r="CT8" s="8">
        <v>7</v>
      </c>
      <c r="CU8" s="3"/>
      <c r="CV8" s="3">
        <v>7</v>
      </c>
      <c r="CW8" s="3"/>
      <c r="CX8" s="3">
        <v>5</v>
      </c>
      <c r="CY8" s="3"/>
      <c r="CZ8" s="3">
        <v>7</v>
      </c>
      <c r="DA8" s="3"/>
      <c r="DB8" s="3"/>
      <c r="DC8" s="3"/>
      <c r="DD8" s="3">
        <f t="shared" si="12"/>
        <v>130</v>
      </c>
      <c r="DE8" s="122">
        <f t="shared" si="13"/>
        <v>6.5</v>
      </c>
      <c r="DF8" s="122">
        <f t="shared" si="14"/>
        <v>7</v>
      </c>
      <c r="DG8" s="171">
        <f t="shared" si="15"/>
        <v>6.8979591836734695</v>
      </c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ht="18.75">
      <c r="A9" s="2">
        <v>4</v>
      </c>
      <c r="B9" s="19" t="s">
        <v>1057</v>
      </c>
      <c r="C9" s="39" t="s">
        <v>853</v>
      </c>
      <c r="D9" s="29">
        <v>33659</v>
      </c>
      <c r="E9" s="2" t="s">
        <v>529</v>
      </c>
      <c r="F9" s="19" t="s">
        <v>73</v>
      </c>
      <c r="G9" s="14" t="s">
        <v>67</v>
      </c>
      <c r="H9" s="136">
        <v>7</v>
      </c>
      <c r="I9" s="136"/>
      <c r="J9" s="136">
        <v>5</v>
      </c>
      <c r="K9" s="136"/>
      <c r="L9" s="136">
        <v>8</v>
      </c>
      <c r="M9" s="136"/>
      <c r="N9" s="136">
        <v>7</v>
      </c>
      <c r="O9" s="136"/>
      <c r="P9" s="136">
        <v>6</v>
      </c>
      <c r="Q9" s="136"/>
      <c r="R9" s="136">
        <v>6</v>
      </c>
      <c r="S9" s="136">
        <v>4</v>
      </c>
      <c r="T9" s="136">
        <v>8</v>
      </c>
      <c r="U9" s="136"/>
      <c r="V9" s="136">
        <v>5</v>
      </c>
      <c r="W9" s="136">
        <v>4</v>
      </c>
      <c r="X9" s="136">
        <f t="shared" si="0"/>
        <v>186</v>
      </c>
      <c r="Y9" s="171">
        <f t="shared" si="1"/>
        <v>6.642857142857143</v>
      </c>
      <c r="Z9" s="136">
        <v>7</v>
      </c>
      <c r="AA9" s="136"/>
      <c r="AB9" s="136">
        <v>7</v>
      </c>
      <c r="AC9" s="136"/>
      <c r="AD9" s="136">
        <v>6</v>
      </c>
      <c r="AE9" s="136"/>
      <c r="AF9" s="136">
        <v>8</v>
      </c>
      <c r="AG9" s="136"/>
      <c r="AH9" s="136">
        <v>8</v>
      </c>
      <c r="AI9" s="136"/>
      <c r="AJ9" s="136">
        <v>7</v>
      </c>
      <c r="AK9" s="136"/>
      <c r="AL9" s="136">
        <v>5</v>
      </c>
      <c r="AM9" s="136"/>
      <c r="AN9" s="210">
        <f t="shared" si="2"/>
        <v>152</v>
      </c>
      <c r="AO9" s="171">
        <f t="shared" si="3"/>
        <v>6.608695652173913</v>
      </c>
      <c r="AP9" s="171">
        <f t="shared" si="4"/>
        <v>6.627450980392157</v>
      </c>
      <c r="AQ9" s="192" t="s">
        <v>1299</v>
      </c>
      <c r="AR9" s="192" t="s">
        <v>1298</v>
      </c>
      <c r="AS9" s="212">
        <v>5</v>
      </c>
      <c r="AT9" s="212"/>
      <c r="AU9" s="212">
        <v>5</v>
      </c>
      <c r="AV9" s="212"/>
      <c r="AW9" s="212">
        <v>7</v>
      </c>
      <c r="AX9" s="212"/>
      <c r="AY9" s="212">
        <v>6</v>
      </c>
      <c r="AZ9" s="212"/>
      <c r="BA9" s="212">
        <v>7</v>
      </c>
      <c r="BB9" s="212"/>
      <c r="BC9" s="212">
        <v>6</v>
      </c>
      <c r="BD9" s="212"/>
      <c r="BE9" s="212">
        <v>7</v>
      </c>
      <c r="BF9" s="212"/>
      <c r="BG9" s="212">
        <v>8</v>
      </c>
      <c r="BH9" s="212"/>
      <c r="BI9" s="212">
        <f t="shared" si="5"/>
        <v>179</v>
      </c>
      <c r="BJ9" s="122">
        <f t="shared" si="6"/>
        <v>6.172413793103448</v>
      </c>
      <c r="BK9" s="325">
        <v>8</v>
      </c>
      <c r="BL9" s="325"/>
      <c r="BM9" s="325">
        <v>8</v>
      </c>
      <c r="BN9" s="325"/>
      <c r="BO9" s="325">
        <v>5</v>
      </c>
      <c r="BP9" s="325"/>
      <c r="BQ9" s="325">
        <v>7</v>
      </c>
      <c r="BR9" s="325"/>
      <c r="BS9" s="325">
        <v>6</v>
      </c>
      <c r="BT9" s="325"/>
      <c r="BU9" s="325">
        <v>7</v>
      </c>
      <c r="BV9" s="325"/>
      <c r="BW9" s="325">
        <f t="shared" si="7"/>
        <v>137</v>
      </c>
      <c r="BX9" s="326">
        <f t="shared" si="8"/>
        <v>6.85</v>
      </c>
      <c r="BY9" s="122">
        <f t="shared" si="9"/>
        <v>6.448979591836735</v>
      </c>
      <c r="BZ9" s="238" t="s">
        <v>1299</v>
      </c>
      <c r="CA9" s="238" t="s">
        <v>1298</v>
      </c>
      <c r="CB9" s="3">
        <v>7</v>
      </c>
      <c r="CC9" s="3"/>
      <c r="CD9" s="3">
        <v>8</v>
      </c>
      <c r="CE9" s="3"/>
      <c r="CF9" s="3">
        <v>8</v>
      </c>
      <c r="CG9" s="3"/>
      <c r="CH9" s="3">
        <v>9</v>
      </c>
      <c r="CI9" s="3"/>
      <c r="CJ9" s="3">
        <v>8</v>
      </c>
      <c r="CK9" s="3"/>
      <c r="CL9" s="3">
        <v>7</v>
      </c>
      <c r="CM9" s="3"/>
      <c r="CN9" s="3">
        <v>7</v>
      </c>
      <c r="CO9" s="3"/>
      <c r="CP9" s="3">
        <v>9</v>
      </c>
      <c r="CQ9" s="3"/>
      <c r="CR9" s="3">
        <f t="shared" si="10"/>
        <v>210</v>
      </c>
      <c r="CS9" s="122">
        <f t="shared" si="11"/>
        <v>7.777777777777778</v>
      </c>
      <c r="CT9" s="8">
        <v>7</v>
      </c>
      <c r="CU9" s="3"/>
      <c r="CV9" s="3">
        <v>9</v>
      </c>
      <c r="CW9" s="3"/>
      <c r="CX9" s="3">
        <v>7</v>
      </c>
      <c r="CY9" s="3"/>
      <c r="CZ9" s="3">
        <v>7</v>
      </c>
      <c r="DA9" s="3"/>
      <c r="DB9" s="3"/>
      <c r="DC9" s="3"/>
      <c r="DD9" s="3">
        <f t="shared" si="12"/>
        <v>150</v>
      </c>
      <c r="DE9" s="122">
        <f t="shared" si="13"/>
        <v>7.5</v>
      </c>
      <c r="DF9" s="122">
        <f t="shared" si="14"/>
        <v>7.659574468085107</v>
      </c>
      <c r="DG9" s="171">
        <f t="shared" si="15"/>
        <v>6.8979591836734695</v>
      </c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</row>
    <row r="10" spans="1:137" ht="18.75">
      <c r="A10" s="2">
        <v>5</v>
      </c>
      <c r="B10" s="19" t="s">
        <v>328</v>
      </c>
      <c r="C10" s="39" t="s">
        <v>271</v>
      </c>
      <c r="D10" s="29">
        <v>33783</v>
      </c>
      <c r="E10" s="2" t="s">
        <v>38</v>
      </c>
      <c r="F10" s="19" t="s">
        <v>74</v>
      </c>
      <c r="G10" s="14" t="s">
        <v>67</v>
      </c>
      <c r="H10" s="136">
        <v>6</v>
      </c>
      <c r="I10" s="136"/>
      <c r="J10" s="136">
        <v>6</v>
      </c>
      <c r="K10" s="136"/>
      <c r="L10" s="136">
        <v>5</v>
      </c>
      <c r="M10" s="136"/>
      <c r="N10" s="136">
        <v>6</v>
      </c>
      <c r="O10" s="136"/>
      <c r="P10" s="136">
        <v>7</v>
      </c>
      <c r="Q10" s="136"/>
      <c r="R10" s="136">
        <v>6</v>
      </c>
      <c r="S10" s="136"/>
      <c r="T10" s="136">
        <v>5</v>
      </c>
      <c r="U10" s="136"/>
      <c r="V10" s="136">
        <v>5</v>
      </c>
      <c r="W10" s="136"/>
      <c r="X10" s="136">
        <f t="shared" si="0"/>
        <v>158</v>
      </c>
      <c r="Y10" s="171">
        <f t="shared" si="1"/>
        <v>5.642857142857143</v>
      </c>
      <c r="Z10" s="136">
        <v>5</v>
      </c>
      <c r="AA10" s="136"/>
      <c r="AB10" s="136">
        <v>6</v>
      </c>
      <c r="AC10" s="136"/>
      <c r="AD10" s="136">
        <v>5</v>
      </c>
      <c r="AE10" s="136"/>
      <c r="AF10" s="136">
        <v>5</v>
      </c>
      <c r="AG10" s="136" t="s">
        <v>1292</v>
      </c>
      <c r="AH10" s="136">
        <v>5</v>
      </c>
      <c r="AI10" s="136"/>
      <c r="AJ10" s="136">
        <v>5</v>
      </c>
      <c r="AK10" s="136"/>
      <c r="AL10" s="136">
        <v>5</v>
      </c>
      <c r="AM10" s="136"/>
      <c r="AN10" s="210">
        <f t="shared" si="2"/>
        <v>118</v>
      </c>
      <c r="AO10" s="171">
        <f t="shared" si="3"/>
        <v>5.130434782608695</v>
      </c>
      <c r="AP10" s="171">
        <f t="shared" si="4"/>
        <v>5.411764705882353</v>
      </c>
      <c r="AQ10" s="192" t="s">
        <v>1297</v>
      </c>
      <c r="AR10" s="192" t="s">
        <v>1298</v>
      </c>
      <c r="AS10" s="212">
        <v>5</v>
      </c>
      <c r="AT10" s="212"/>
      <c r="AU10" s="212">
        <v>6</v>
      </c>
      <c r="AV10" s="212"/>
      <c r="AW10" s="212">
        <v>6</v>
      </c>
      <c r="AX10" s="212">
        <v>3</v>
      </c>
      <c r="AY10" s="212">
        <v>5</v>
      </c>
      <c r="AZ10" s="212"/>
      <c r="BA10" s="212">
        <v>7</v>
      </c>
      <c r="BB10" s="212"/>
      <c r="BC10" s="212">
        <v>5</v>
      </c>
      <c r="BD10" s="212"/>
      <c r="BE10" s="212">
        <v>6</v>
      </c>
      <c r="BF10" s="212"/>
      <c r="BG10" s="212">
        <v>7</v>
      </c>
      <c r="BH10" s="212"/>
      <c r="BI10" s="212">
        <f t="shared" si="5"/>
        <v>169</v>
      </c>
      <c r="BJ10" s="122">
        <f t="shared" si="6"/>
        <v>5.827586206896552</v>
      </c>
      <c r="BK10" s="325">
        <v>7</v>
      </c>
      <c r="BL10" s="325"/>
      <c r="BM10" s="325">
        <v>7</v>
      </c>
      <c r="BN10" s="325"/>
      <c r="BO10" s="325">
        <v>5</v>
      </c>
      <c r="BP10" s="325"/>
      <c r="BQ10" s="325">
        <v>7</v>
      </c>
      <c r="BR10" s="325"/>
      <c r="BS10" s="325">
        <v>5</v>
      </c>
      <c r="BT10" s="325">
        <v>4</v>
      </c>
      <c r="BU10" s="325">
        <v>6</v>
      </c>
      <c r="BV10" s="325"/>
      <c r="BW10" s="325">
        <f t="shared" si="7"/>
        <v>123</v>
      </c>
      <c r="BX10" s="326">
        <f t="shared" si="8"/>
        <v>6.15</v>
      </c>
      <c r="BY10" s="122">
        <f t="shared" si="9"/>
        <v>5.959183673469388</v>
      </c>
      <c r="BZ10" s="238" t="s">
        <v>1297</v>
      </c>
      <c r="CA10" s="238" t="s">
        <v>1298</v>
      </c>
      <c r="CB10" s="3">
        <v>7</v>
      </c>
      <c r="CC10" s="3"/>
      <c r="CD10" s="3">
        <v>8</v>
      </c>
      <c r="CE10" s="3"/>
      <c r="CF10" s="3">
        <v>7</v>
      </c>
      <c r="CG10" s="3"/>
      <c r="CH10" s="3">
        <v>6</v>
      </c>
      <c r="CI10" s="3"/>
      <c r="CJ10" s="3">
        <v>6</v>
      </c>
      <c r="CK10" s="3"/>
      <c r="CL10" s="3">
        <v>5</v>
      </c>
      <c r="CM10" s="3"/>
      <c r="CN10" s="3">
        <v>5</v>
      </c>
      <c r="CO10" s="3"/>
      <c r="CP10" s="3">
        <v>9</v>
      </c>
      <c r="CQ10" s="3"/>
      <c r="CR10" s="3">
        <f t="shared" si="10"/>
        <v>171</v>
      </c>
      <c r="CS10" s="122">
        <f t="shared" si="11"/>
        <v>6.333333333333333</v>
      </c>
      <c r="CT10" s="3">
        <v>6</v>
      </c>
      <c r="CU10" s="3"/>
      <c r="CV10" s="3">
        <v>8</v>
      </c>
      <c r="CW10" s="3"/>
      <c r="CX10" s="3">
        <v>5</v>
      </c>
      <c r="CY10" s="3"/>
      <c r="CZ10" s="3">
        <v>6</v>
      </c>
      <c r="DA10" s="3"/>
      <c r="DB10" s="3"/>
      <c r="DC10" s="3"/>
      <c r="DD10" s="3">
        <f t="shared" si="12"/>
        <v>125</v>
      </c>
      <c r="DE10" s="122">
        <f t="shared" si="13"/>
        <v>6.25</v>
      </c>
      <c r="DF10" s="122">
        <f t="shared" si="14"/>
        <v>6.297872340425532</v>
      </c>
      <c r="DG10" s="122">
        <f t="shared" si="15"/>
        <v>5.877551020408164</v>
      </c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</row>
    <row r="11" spans="1:137" ht="18.75">
      <c r="A11" s="2">
        <v>6</v>
      </c>
      <c r="B11" s="19" t="s">
        <v>292</v>
      </c>
      <c r="C11" s="39" t="s">
        <v>271</v>
      </c>
      <c r="D11" s="29">
        <v>33957</v>
      </c>
      <c r="E11" s="2" t="s">
        <v>38</v>
      </c>
      <c r="F11" s="19" t="s">
        <v>378</v>
      </c>
      <c r="G11" s="14" t="s">
        <v>322</v>
      </c>
      <c r="H11" s="136">
        <v>7</v>
      </c>
      <c r="I11" s="136"/>
      <c r="J11" s="136">
        <v>6</v>
      </c>
      <c r="K11" s="136"/>
      <c r="L11" s="136">
        <v>6</v>
      </c>
      <c r="M11" s="136"/>
      <c r="N11" s="136">
        <v>5</v>
      </c>
      <c r="O11" s="136"/>
      <c r="P11" s="136">
        <v>6</v>
      </c>
      <c r="Q11" s="136"/>
      <c r="R11" s="136">
        <v>5</v>
      </c>
      <c r="S11" s="136"/>
      <c r="T11" s="136">
        <v>5</v>
      </c>
      <c r="U11" s="136"/>
      <c r="V11" s="136">
        <v>5</v>
      </c>
      <c r="W11" s="136"/>
      <c r="X11" s="136">
        <f t="shared" si="0"/>
        <v>152</v>
      </c>
      <c r="Y11" s="171">
        <f t="shared" si="1"/>
        <v>5.428571428571429</v>
      </c>
      <c r="Z11" s="136">
        <v>7</v>
      </c>
      <c r="AA11" s="136"/>
      <c r="AB11" s="136">
        <v>7</v>
      </c>
      <c r="AC11" s="136"/>
      <c r="AD11" s="136">
        <v>5</v>
      </c>
      <c r="AE11" s="136"/>
      <c r="AF11" s="136">
        <v>6</v>
      </c>
      <c r="AG11" s="136"/>
      <c r="AH11" s="136">
        <v>8</v>
      </c>
      <c r="AI11" s="136"/>
      <c r="AJ11" s="136">
        <v>5</v>
      </c>
      <c r="AK11" s="136"/>
      <c r="AL11" s="136">
        <v>5</v>
      </c>
      <c r="AM11" s="136"/>
      <c r="AN11" s="210">
        <f t="shared" si="2"/>
        <v>138</v>
      </c>
      <c r="AO11" s="171">
        <f t="shared" si="3"/>
        <v>6</v>
      </c>
      <c r="AP11" s="171">
        <f t="shared" si="4"/>
        <v>5.686274509803922</v>
      </c>
      <c r="AQ11" s="192" t="s">
        <v>1297</v>
      </c>
      <c r="AR11" s="192" t="s">
        <v>1298</v>
      </c>
      <c r="AS11" s="212">
        <v>5</v>
      </c>
      <c r="AT11" s="212"/>
      <c r="AU11" s="212">
        <v>6</v>
      </c>
      <c r="AV11" s="212">
        <v>4</v>
      </c>
      <c r="AW11" s="212">
        <v>7</v>
      </c>
      <c r="AX11" s="212">
        <v>3</v>
      </c>
      <c r="AY11" s="212">
        <v>6</v>
      </c>
      <c r="AZ11" s="212"/>
      <c r="BA11" s="212">
        <v>6</v>
      </c>
      <c r="BB11" s="212"/>
      <c r="BC11" s="212">
        <v>5</v>
      </c>
      <c r="BD11" s="212"/>
      <c r="BE11" s="212">
        <v>7</v>
      </c>
      <c r="BF11" s="212"/>
      <c r="BG11" s="212">
        <v>6</v>
      </c>
      <c r="BH11" s="212"/>
      <c r="BI11" s="212">
        <f t="shared" si="5"/>
        <v>171</v>
      </c>
      <c r="BJ11" s="122">
        <f t="shared" si="6"/>
        <v>5.896551724137931</v>
      </c>
      <c r="BK11" s="325">
        <v>8</v>
      </c>
      <c r="BL11" s="325"/>
      <c r="BM11" s="325">
        <v>8</v>
      </c>
      <c r="BN11" s="325"/>
      <c r="BO11" s="325">
        <v>5</v>
      </c>
      <c r="BP11" s="325"/>
      <c r="BQ11" s="325">
        <v>6</v>
      </c>
      <c r="BR11" s="325"/>
      <c r="BS11" s="325">
        <v>7</v>
      </c>
      <c r="BT11" s="325"/>
      <c r="BU11" s="325">
        <v>7</v>
      </c>
      <c r="BV11" s="325"/>
      <c r="BW11" s="325">
        <f t="shared" si="7"/>
        <v>138</v>
      </c>
      <c r="BX11" s="326">
        <f t="shared" si="8"/>
        <v>6.9</v>
      </c>
      <c r="BY11" s="122">
        <f t="shared" si="9"/>
        <v>6.3061224489795915</v>
      </c>
      <c r="BZ11" s="238" t="s">
        <v>1297</v>
      </c>
      <c r="CA11" s="238" t="s">
        <v>1298</v>
      </c>
      <c r="CB11" s="3">
        <v>7</v>
      </c>
      <c r="CC11" s="3"/>
      <c r="CD11" s="3">
        <v>8</v>
      </c>
      <c r="CE11" s="3"/>
      <c r="CF11" s="3">
        <v>7</v>
      </c>
      <c r="CG11" s="3"/>
      <c r="CH11" s="3">
        <v>7</v>
      </c>
      <c r="CI11" s="3"/>
      <c r="CJ11" s="3">
        <v>6</v>
      </c>
      <c r="CK11" s="3"/>
      <c r="CL11" s="3">
        <v>7</v>
      </c>
      <c r="CM11" s="3"/>
      <c r="CN11" s="3">
        <v>6</v>
      </c>
      <c r="CO11" s="3"/>
      <c r="CP11" s="3">
        <v>8</v>
      </c>
      <c r="CQ11" s="3"/>
      <c r="CR11" s="3">
        <f t="shared" si="10"/>
        <v>185</v>
      </c>
      <c r="CS11" s="122">
        <f t="shared" si="11"/>
        <v>6.851851851851852</v>
      </c>
      <c r="CT11" s="3">
        <v>6</v>
      </c>
      <c r="CU11" s="3"/>
      <c r="CV11" s="3">
        <v>5</v>
      </c>
      <c r="CW11" s="3"/>
      <c r="CX11" s="3">
        <v>7</v>
      </c>
      <c r="CY11" s="3"/>
      <c r="CZ11" s="3">
        <v>6</v>
      </c>
      <c r="DA11" s="3"/>
      <c r="DB11" s="3"/>
      <c r="DC11" s="3"/>
      <c r="DD11" s="3">
        <f t="shared" si="12"/>
        <v>120</v>
      </c>
      <c r="DE11" s="122">
        <f t="shared" si="13"/>
        <v>6</v>
      </c>
      <c r="DF11" s="122">
        <f t="shared" si="14"/>
        <v>6.48936170212766</v>
      </c>
      <c r="DG11" s="171">
        <f t="shared" si="15"/>
        <v>6.149659863945578</v>
      </c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</row>
    <row r="12" spans="1:137" ht="18.75">
      <c r="A12" s="2">
        <v>7</v>
      </c>
      <c r="B12" s="19" t="s">
        <v>456</v>
      </c>
      <c r="C12" s="39" t="s">
        <v>797</v>
      </c>
      <c r="D12" s="29">
        <v>33820</v>
      </c>
      <c r="E12" s="2" t="s">
        <v>529</v>
      </c>
      <c r="F12" s="19" t="s">
        <v>1040</v>
      </c>
      <c r="G12" s="14" t="s">
        <v>177</v>
      </c>
      <c r="H12" s="136">
        <v>6</v>
      </c>
      <c r="I12" s="136"/>
      <c r="J12" s="136">
        <v>5</v>
      </c>
      <c r="K12" s="136"/>
      <c r="L12" s="136">
        <v>7</v>
      </c>
      <c r="M12" s="136"/>
      <c r="N12" s="136">
        <v>6</v>
      </c>
      <c r="O12" s="136"/>
      <c r="P12" s="136">
        <v>5</v>
      </c>
      <c r="Q12" s="136"/>
      <c r="R12" s="136">
        <v>5</v>
      </c>
      <c r="S12" s="136"/>
      <c r="T12" s="136">
        <v>8</v>
      </c>
      <c r="U12" s="136"/>
      <c r="V12" s="136">
        <v>7</v>
      </c>
      <c r="W12" s="136">
        <v>4</v>
      </c>
      <c r="X12" s="136">
        <f t="shared" si="0"/>
        <v>176</v>
      </c>
      <c r="Y12" s="171">
        <f t="shared" si="1"/>
        <v>6.285714285714286</v>
      </c>
      <c r="Z12" s="136">
        <v>5</v>
      </c>
      <c r="AA12" s="136"/>
      <c r="AB12" s="136">
        <v>7</v>
      </c>
      <c r="AC12" s="136"/>
      <c r="AD12" s="136">
        <v>6</v>
      </c>
      <c r="AE12" s="136"/>
      <c r="AF12" s="136">
        <v>7</v>
      </c>
      <c r="AG12" s="136"/>
      <c r="AH12" s="136">
        <v>9</v>
      </c>
      <c r="AI12" s="136"/>
      <c r="AJ12" s="136">
        <v>7</v>
      </c>
      <c r="AK12" s="136"/>
      <c r="AL12" s="136">
        <v>6</v>
      </c>
      <c r="AM12" s="136"/>
      <c r="AN12" s="210">
        <f t="shared" si="2"/>
        <v>152</v>
      </c>
      <c r="AO12" s="171">
        <f t="shared" si="3"/>
        <v>6.608695652173913</v>
      </c>
      <c r="AP12" s="171">
        <f t="shared" si="4"/>
        <v>6.431372549019608</v>
      </c>
      <c r="AQ12" s="192" t="s">
        <v>1299</v>
      </c>
      <c r="AR12" s="192" t="s">
        <v>1298</v>
      </c>
      <c r="AS12" s="212">
        <v>7</v>
      </c>
      <c r="AT12" s="212"/>
      <c r="AU12" s="212">
        <v>5</v>
      </c>
      <c r="AV12" s="212"/>
      <c r="AW12" s="212">
        <v>6</v>
      </c>
      <c r="AX12" s="212">
        <v>3</v>
      </c>
      <c r="AY12" s="212">
        <v>6</v>
      </c>
      <c r="AZ12" s="212"/>
      <c r="BA12" s="212">
        <v>6</v>
      </c>
      <c r="BB12" s="212"/>
      <c r="BC12" s="212">
        <v>5</v>
      </c>
      <c r="BD12" s="212"/>
      <c r="BE12" s="212">
        <v>7</v>
      </c>
      <c r="BF12" s="212"/>
      <c r="BG12" s="212">
        <v>6</v>
      </c>
      <c r="BH12" s="212">
        <v>3</v>
      </c>
      <c r="BI12" s="212">
        <f t="shared" si="5"/>
        <v>173</v>
      </c>
      <c r="BJ12" s="122">
        <f t="shared" si="6"/>
        <v>5.9655172413793105</v>
      </c>
      <c r="BK12" s="325">
        <v>8</v>
      </c>
      <c r="BL12" s="325"/>
      <c r="BM12" s="325">
        <v>6</v>
      </c>
      <c r="BN12" s="325"/>
      <c r="BO12" s="325">
        <v>5</v>
      </c>
      <c r="BP12" s="325"/>
      <c r="BQ12" s="325">
        <v>6</v>
      </c>
      <c r="BR12" s="325"/>
      <c r="BS12" s="325">
        <v>5</v>
      </c>
      <c r="BT12" s="325">
        <v>4</v>
      </c>
      <c r="BU12" s="325">
        <v>7</v>
      </c>
      <c r="BV12" s="325"/>
      <c r="BW12" s="325">
        <f t="shared" si="7"/>
        <v>122</v>
      </c>
      <c r="BX12" s="326">
        <f t="shared" si="8"/>
        <v>6.1</v>
      </c>
      <c r="BY12" s="122">
        <f t="shared" si="9"/>
        <v>6.020408163265306</v>
      </c>
      <c r="BZ12" s="238" t="s">
        <v>1299</v>
      </c>
      <c r="CA12" s="238" t="s">
        <v>1298</v>
      </c>
      <c r="CB12" s="3">
        <v>7</v>
      </c>
      <c r="CC12" s="3"/>
      <c r="CD12" s="3">
        <v>8</v>
      </c>
      <c r="CE12" s="3"/>
      <c r="CF12" s="3">
        <v>7</v>
      </c>
      <c r="CG12" s="3"/>
      <c r="CH12" s="3">
        <v>6</v>
      </c>
      <c r="CI12" s="3"/>
      <c r="CJ12" s="3">
        <v>7</v>
      </c>
      <c r="CK12" s="3"/>
      <c r="CL12" s="3">
        <v>6</v>
      </c>
      <c r="CM12" s="3"/>
      <c r="CN12" s="3">
        <v>5</v>
      </c>
      <c r="CO12" s="3"/>
      <c r="CP12" s="3">
        <v>8</v>
      </c>
      <c r="CQ12" s="3"/>
      <c r="CR12" s="3">
        <f t="shared" si="10"/>
        <v>175</v>
      </c>
      <c r="CS12" s="122">
        <f t="shared" si="11"/>
        <v>6.481481481481482</v>
      </c>
      <c r="CT12" s="3">
        <v>6</v>
      </c>
      <c r="CU12" s="3"/>
      <c r="CV12" s="3">
        <v>6</v>
      </c>
      <c r="CW12" s="3"/>
      <c r="CX12" s="3">
        <v>7</v>
      </c>
      <c r="CY12" s="3"/>
      <c r="CZ12" s="3">
        <v>6</v>
      </c>
      <c r="DA12" s="3"/>
      <c r="DB12" s="3"/>
      <c r="DC12" s="3"/>
      <c r="DD12" s="3">
        <f t="shared" si="12"/>
        <v>125</v>
      </c>
      <c r="DE12" s="122">
        <f t="shared" si="13"/>
        <v>6.25</v>
      </c>
      <c r="DF12" s="122">
        <f t="shared" si="14"/>
        <v>6.382978723404255</v>
      </c>
      <c r="DG12" s="122">
        <f t="shared" si="15"/>
        <v>6.27891156462585</v>
      </c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</row>
    <row r="13" spans="1:137" ht="18.75">
      <c r="A13" s="2">
        <v>8</v>
      </c>
      <c r="B13" s="19" t="s">
        <v>908</v>
      </c>
      <c r="C13" s="39" t="s">
        <v>303</v>
      </c>
      <c r="D13" s="29">
        <v>33907</v>
      </c>
      <c r="E13" s="2" t="s">
        <v>529</v>
      </c>
      <c r="F13" s="19" t="s">
        <v>75</v>
      </c>
      <c r="G13" s="14" t="s">
        <v>67</v>
      </c>
      <c r="H13" s="136">
        <v>7</v>
      </c>
      <c r="I13" s="136"/>
      <c r="J13" s="136">
        <v>6</v>
      </c>
      <c r="K13" s="136"/>
      <c r="L13" s="136">
        <v>7</v>
      </c>
      <c r="M13" s="136"/>
      <c r="N13" s="136">
        <v>7</v>
      </c>
      <c r="O13" s="136"/>
      <c r="P13" s="136">
        <v>7</v>
      </c>
      <c r="Q13" s="136"/>
      <c r="R13" s="136">
        <v>5</v>
      </c>
      <c r="S13" s="136">
        <v>4</v>
      </c>
      <c r="T13" s="136">
        <v>5</v>
      </c>
      <c r="U13" s="136"/>
      <c r="V13" s="136">
        <v>5</v>
      </c>
      <c r="W13" s="136"/>
      <c r="X13" s="136">
        <f t="shared" si="0"/>
        <v>170</v>
      </c>
      <c r="Y13" s="171">
        <f t="shared" si="1"/>
        <v>6.071428571428571</v>
      </c>
      <c r="Z13" s="136">
        <v>6</v>
      </c>
      <c r="AA13" s="136"/>
      <c r="AB13" s="136">
        <v>7</v>
      </c>
      <c r="AC13" s="136"/>
      <c r="AD13" s="136">
        <v>7</v>
      </c>
      <c r="AE13" s="136"/>
      <c r="AF13" s="136">
        <v>7</v>
      </c>
      <c r="AG13" s="136"/>
      <c r="AH13" s="136">
        <v>8</v>
      </c>
      <c r="AI13" s="136"/>
      <c r="AJ13" s="136">
        <v>7</v>
      </c>
      <c r="AK13" s="136"/>
      <c r="AL13" s="136">
        <v>5</v>
      </c>
      <c r="AM13" s="136"/>
      <c r="AN13" s="210">
        <f t="shared" si="2"/>
        <v>151</v>
      </c>
      <c r="AO13" s="171">
        <f t="shared" si="3"/>
        <v>6.565217391304348</v>
      </c>
      <c r="AP13" s="171">
        <f t="shared" si="4"/>
        <v>6.294117647058823</v>
      </c>
      <c r="AQ13" s="192" t="s">
        <v>1299</v>
      </c>
      <c r="AR13" s="192" t="s">
        <v>1298</v>
      </c>
      <c r="AS13" s="212">
        <v>6</v>
      </c>
      <c r="AT13" s="212"/>
      <c r="AU13" s="212">
        <v>6</v>
      </c>
      <c r="AV13" s="212"/>
      <c r="AW13" s="212">
        <v>5</v>
      </c>
      <c r="AX13" s="212"/>
      <c r="AY13" s="212">
        <v>7</v>
      </c>
      <c r="AZ13" s="212"/>
      <c r="BA13" s="212">
        <v>9</v>
      </c>
      <c r="BB13" s="212"/>
      <c r="BC13" s="212">
        <v>7</v>
      </c>
      <c r="BD13" s="212"/>
      <c r="BE13" s="212">
        <v>8</v>
      </c>
      <c r="BF13" s="212"/>
      <c r="BG13" s="212">
        <v>5</v>
      </c>
      <c r="BH13" s="212"/>
      <c r="BI13" s="212">
        <f t="shared" si="5"/>
        <v>191</v>
      </c>
      <c r="BJ13" s="122">
        <f t="shared" si="6"/>
        <v>6.586206896551724</v>
      </c>
      <c r="BK13" s="325">
        <v>8</v>
      </c>
      <c r="BL13" s="325"/>
      <c r="BM13" s="325">
        <v>9</v>
      </c>
      <c r="BN13" s="325"/>
      <c r="BO13" s="325">
        <v>7</v>
      </c>
      <c r="BP13" s="325"/>
      <c r="BQ13" s="325">
        <v>7</v>
      </c>
      <c r="BR13" s="325"/>
      <c r="BS13" s="325">
        <v>7</v>
      </c>
      <c r="BT13" s="325"/>
      <c r="BU13" s="325">
        <v>6</v>
      </c>
      <c r="BV13" s="325"/>
      <c r="BW13" s="325">
        <f t="shared" si="7"/>
        <v>148</v>
      </c>
      <c r="BX13" s="326">
        <f t="shared" si="8"/>
        <v>7.4</v>
      </c>
      <c r="BY13" s="122">
        <f t="shared" si="9"/>
        <v>6.918367346938775</v>
      </c>
      <c r="BZ13" s="238" t="s">
        <v>1299</v>
      </c>
      <c r="CA13" s="238" t="s">
        <v>1298</v>
      </c>
      <c r="CB13" s="3">
        <v>8</v>
      </c>
      <c r="CC13" s="3"/>
      <c r="CD13" s="3">
        <v>9</v>
      </c>
      <c r="CE13" s="3"/>
      <c r="CF13" s="3">
        <v>8</v>
      </c>
      <c r="CG13" s="3"/>
      <c r="CH13" s="3">
        <v>9</v>
      </c>
      <c r="CI13" s="3"/>
      <c r="CJ13" s="3">
        <v>9</v>
      </c>
      <c r="CK13" s="3"/>
      <c r="CL13" s="3">
        <v>9</v>
      </c>
      <c r="CM13" s="3"/>
      <c r="CN13" s="3">
        <v>8</v>
      </c>
      <c r="CO13" s="3"/>
      <c r="CP13" s="3">
        <v>8</v>
      </c>
      <c r="CQ13" s="3"/>
      <c r="CR13" s="3">
        <f t="shared" si="10"/>
        <v>228</v>
      </c>
      <c r="CS13" s="122">
        <f t="shared" si="11"/>
        <v>8.444444444444445</v>
      </c>
      <c r="CT13" s="3">
        <v>8</v>
      </c>
      <c r="CU13" s="3"/>
      <c r="CV13" s="3">
        <v>7</v>
      </c>
      <c r="CW13" s="3"/>
      <c r="CX13" s="3">
        <v>8</v>
      </c>
      <c r="CY13" s="3"/>
      <c r="CZ13" s="3">
        <v>8</v>
      </c>
      <c r="DA13" s="3"/>
      <c r="DB13" s="3"/>
      <c r="DC13" s="3"/>
      <c r="DD13" s="3">
        <f t="shared" si="12"/>
        <v>155</v>
      </c>
      <c r="DE13" s="122">
        <f t="shared" si="13"/>
        <v>7.75</v>
      </c>
      <c r="DF13" s="122">
        <f t="shared" si="14"/>
        <v>8.148936170212766</v>
      </c>
      <c r="DG13" s="122">
        <f t="shared" si="15"/>
        <v>7.095238095238095</v>
      </c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</row>
    <row r="14" spans="1:137" ht="18.75">
      <c r="A14" s="2">
        <v>9</v>
      </c>
      <c r="B14" s="19" t="s">
        <v>832</v>
      </c>
      <c r="C14" s="39" t="s">
        <v>203</v>
      </c>
      <c r="D14" s="29">
        <v>33676</v>
      </c>
      <c r="E14" s="2" t="s">
        <v>529</v>
      </c>
      <c r="F14" s="19" t="s">
        <v>308</v>
      </c>
      <c r="G14" s="14" t="s">
        <v>305</v>
      </c>
      <c r="H14" s="136">
        <v>7</v>
      </c>
      <c r="I14" s="136"/>
      <c r="J14" s="136">
        <v>5</v>
      </c>
      <c r="K14" s="136"/>
      <c r="L14" s="136">
        <v>8</v>
      </c>
      <c r="M14" s="136"/>
      <c r="N14" s="136">
        <v>6</v>
      </c>
      <c r="O14" s="136"/>
      <c r="P14" s="136">
        <v>7</v>
      </c>
      <c r="Q14" s="136"/>
      <c r="R14" s="136">
        <v>5</v>
      </c>
      <c r="S14" s="136">
        <v>4</v>
      </c>
      <c r="T14" s="136">
        <v>9</v>
      </c>
      <c r="U14" s="136"/>
      <c r="V14" s="136">
        <v>5</v>
      </c>
      <c r="W14" s="136"/>
      <c r="X14" s="136">
        <f t="shared" si="0"/>
        <v>186</v>
      </c>
      <c r="Y14" s="171">
        <f t="shared" si="1"/>
        <v>6.642857142857143</v>
      </c>
      <c r="Z14" s="136">
        <v>5</v>
      </c>
      <c r="AA14" s="136"/>
      <c r="AB14" s="136">
        <v>7</v>
      </c>
      <c r="AC14" s="136"/>
      <c r="AD14" s="136">
        <v>7</v>
      </c>
      <c r="AE14" s="136"/>
      <c r="AF14" s="136">
        <v>7</v>
      </c>
      <c r="AG14" s="136"/>
      <c r="AH14" s="136">
        <v>8</v>
      </c>
      <c r="AI14" s="136"/>
      <c r="AJ14" s="136">
        <v>8</v>
      </c>
      <c r="AK14" s="136"/>
      <c r="AL14" s="136">
        <v>5</v>
      </c>
      <c r="AM14" s="136"/>
      <c r="AN14" s="210">
        <f t="shared" si="2"/>
        <v>151</v>
      </c>
      <c r="AO14" s="171">
        <f t="shared" si="3"/>
        <v>6.565217391304348</v>
      </c>
      <c r="AP14" s="171">
        <f t="shared" si="4"/>
        <v>6.607843137254902</v>
      </c>
      <c r="AQ14" s="192" t="s">
        <v>1299</v>
      </c>
      <c r="AR14" s="192" t="s">
        <v>1298</v>
      </c>
      <c r="AS14" s="212">
        <v>6</v>
      </c>
      <c r="AT14" s="212"/>
      <c r="AU14" s="212">
        <v>7</v>
      </c>
      <c r="AV14" s="212"/>
      <c r="AW14" s="212">
        <v>7</v>
      </c>
      <c r="AX14" s="212"/>
      <c r="AY14" s="212">
        <v>7</v>
      </c>
      <c r="AZ14" s="212"/>
      <c r="BA14" s="212">
        <v>8</v>
      </c>
      <c r="BB14" s="212"/>
      <c r="BC14" s="212">
        <v>5</v>
      </c>
      <c r="BD14" s="212"/>
      <c r="BE14" s="212">
        <v>7</v>
      </c>
      <c r="BF14" s="212"/>
      <c r="BG14" s="212">
        <v>7</v>
      </c>
      <c r="BH14" s="212"/>
      <c r="BI14" s="212">
        <f t="shared" si="5"/>
        <v>196</v>
      </c>
      <c r="BJ14" s="122">
        <f t="shared" si="6"/>
        <v>6.758620689655173</v>
      </c>
      <c r="BK14" s="325">
        <v>8</v>
      </c>
      <c r="BL14" s="325"/>
      <c r="BM14" s="325">
        <v>8</v>
      </c>
      <c r="BN14" s="325"/>
      <c r="BO14" s="325">
        <v>6</v>
      </c>
      <c r="BP14" s="325"/>
      <c r="BQ14" s="325">
        <v>7</v>
      </c>
      <c r="BR14" s="325"/>
      <c r="BS14" s="325">
        <v>6</v>
      </c>
      <c r="BT14" s="325"/>
      <c r="BU14" s="325">
        <v>7</v>
      </c>
      <c r="BV14" s="325"/>
      <c r="BW14" s="325">
        <f t="shared" si="7"/>
        <v>140</v>
      </c>
      <c r="BX14" s="326">
        <f t="shared" si="8"/>
        <v>7</v>
      </c>
      <c r="BY14" s="122">
        <f t="shared" si="9"/>
        <v>6.857142857142857</v>
      </c>
      <c r="BZ14" s="238" t="s">
        <v>1299</v>
      </c>
      <c r="CA14" s="238" t="s">
        <v>1298</v>
      </c>
      <c r="CB14" s="3">
        <v>7</v>
      </c>
      <c r="CC14" s="3"/>
      <c r="CD14" s="3">
        <v>8</v>
      </c>
      <c r="CE14" s="3"/>
      <c r="CF14" s="3">
        <v>8</v>
      </c>
      <c r="CG14" s="3"/>
      <c r="CH14" s="3">
        <v>8</v>
      </c>
      <c r="CI14" s="3"/>
      <c r="CJ14" s="3">
        <v>8</v>
      </c>
      <c r="CK14" s="3"/>
      <c r="CL14" s="3">
        <v>8</v>
      </c>
      <c r="CM14" s="3"/>
      <c r="CN14" s="3">
        <v>7</v>
      </c>
      <c r="CO14" s="3"/>
      <c r="CP14" s="3">
        <v>9</v>
      </c>
      <c r="CQ14" s="3"/>
      <c r="CR14" s="3">
        <f t="shared" si="10"/>
        <v>210</v>
      </c>
      <c r="CS14" s="122">
        <f t="shared" si="11"/>
        <v>7.777777777777778</v>
      </c>
      <c r="CT14" s="3">
        <v>8</v>
      </c>
      <c r="CU14" s="3"/>
      <c r="CV14" s="3">
        <v>9</v>
      </c>
      <c r="CW14" s="3"/>
      <c r="CX14" s="3">
        <v>9</v>
      </c>
      <c r="CY14" s="3"/>
      <c r="CZ14" s="3">
        <v>7</v>
      </c>
      <c r="DA14" s="3"/>
      <c r="DB14" s="3"/>
      <c r="DC14" s="3"/>
      <c r="DD14" s="3">
        <f t="shared" si="12"/>
        <v>164</v>
      </c>
      <c r="DE14" s="122">
        <f t="shared" si="13"/>
        <v>8.2</v>
      </c>
      <c r="DF14" s="122">
        <f t="shared" si="14"/>
        <v>7.957446808510638</v>
      </c>
      <c r="DG14" s="171">
        <f t="shared" si="15"/>
        <v>7.122448979591836</v>
      </c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</row>
    <row r="15" spans="1:137" ht="18.75">
      <c r="A15" s="2">
        <v>10</v>
      </c>
      <c r="B15" s="19" t="s">
        <v>116</v>
      </c>
      <c r="C15" s="39" t="s">
        <v>426</v>
      </c>
      <c r="D15" s="29">
        <v>33932</v>
      </c>
      <c r="E15" s="2" t="s">
        <v>38</v>
      </c>
      <c r="F15" s="19" t="s">
        <v>544</v>
      </c>
      <c r="G15" s="14" t="s">
        <v>67</v>
      </c>
      <c r="H15" s="136">
        <v>6</v>
      </c>
      <c r="I15" s="136"/>
      <c r="J15" s="136">
        <v>6</v>
      </c>
      <c r="K15" s="136"/>
      <c r="L15" s="136">
        <v>5</v>
      </c>
      <c r="M15" s="136"/>
      <c r="N15" s="136">
        <v>7</v>
      </c>
      <c r="O15" s="136"/>
      <c r="P15" s="136">
        <v>5</v>
      </c>
      <c r="Q15" s="136"/>
      <c r="R15" s="136">
        <v>5</v>
      </c>
      <c r="S15" s="136"/>
      <c r="T15" s="136">
        <v>5</v>
      </c>
      <c r="U15" s="136"/>
      <c r="V15" s="136">
        <v>5</v>
      </c>
      <c r="W15" s="136">
        <v>4</v>
      </c>
      <c r="X15" s="136">
        <f t="shared" si="0"/>
        <v>146</v>
      </c>
      <c r="Y15" s="171">
        <f t="shared" si="1"/>
        <v>5.214285714285714</v>
      </c>
      <c r="Z15" s="136">
        <v>5</v>
      </c>
      <c r="AA15" s="136"/>
      <c r="AB15" s="136">
        <v>7</v>
      </c>
      <c r="AC15" s="136"/>
      <c r="AD15" s="136">
        <v>5</v>
      </c>
      <c r="AE15" s="136"/>
      <c r="AF15" s="371">
        <v>4</v>
      </c>
      <c r="AG15" s="136">
        <v>3</v>
      </c>
      <c r="AH15" s="136">
        <v>6</v>
      </c>
      <c r="AI15" s="136"/>
      <c r="AJ15" s="136">
        <v>5</v>
      </c>
      <c r="AK15" s="136"/>
      <c r="AL15" s="136">
        <v>5</v>
      </c>
      <c r="AM15" s="136"/>
      <c r="AN15" s="210">
        <f t="shared" si="2"/>
        <v>122</v>
      </c>
      <c r="AO15" s="171">
        <f t="shared" si="3"/>
        <v>5.304347826086956</v>
      </c>
      <c r="AP15" s="171">
        <f t="shared" si="4"/>
        <v>5.254901960784314</v>
      </c>
      <c r="AQ15" s="192" t="s">
        <v>1297</v>
      </c>
      <c r="AR15" s="192" t="s">
        <v>1298</v>
      </c>
      <c r="AS15" s="212">
        <v>5</v>
      </c>
      <c r="AT15" s="212">
        <v>4</v>
      </c>
      <c r="AU15" s="212">
        <v>5</v>
      </c>
      <c r="AV15" s="212"/>
      <c r="AW15" s="212">
        <v>6</v>
      </c>
      <c r="AX15" s="212">
        <v>3</v>
      </c>
      <c r="AY15" s="212">
        <v>5</v>
      </c>
      <c r="AZ15" s="212"/>
      <c r="BA15" s="212">
        <v>5</v>
      </c>
      <c r="BB15" s="212"/>
      <c r="BC15" s="212">
        <v>5</v>
      </c>
      <c r="BD15" s="212"/>
      <c r="BE15" s="212">
        <v>6</v>
      </c>
      <c r="BF15" s="212"/>
      <c r="BG15" s="212">
        <v>6</v>
      </c>
      <c r="BH15" s="212">
        <v>3</v>
      </c>
      <c r="BI15" s="212">
        <f t="shared" si="5"/>
        <v>153</v>
      </c>
      <c r="BJ15" s="122">
        <f t="shared" si="6"/>
        <v>5.275862068965517</v>
      </c>
      <c r="BK15" s="325">
        <v>6</v>
      </c>
      <c r="BL15" s="325"/>
      <c r="BM15" s="325">
        <v>7</v>
      </c>
      <c r="BN15" s="325"/>
      <c r="BO15" s="325">
        <v>6</v>
      </c>
      <c r="BP15" s="325">
        <v>4</v>
      </c>
      <c r="BQ15" s="325">
        <v>7</v>
      </c>
      <c r="BR15" s="325"/>
      <c r="BS15" s="325">
        <v>5</v>
      </c>
      <c r="BT15" s="325" t="s">
        <v>1292</v>
      </c>
      <c r="BU15" s="325">
        <v>6</v>
      </c>
      <c r="BV15" s="325"/>
      <c r="BW15" s="325">
        <f t="shared" si="7"/>
        <v>123</v>
      </c>
      <c r="BX15" s="326">
        <f t="shared" si="8"/>
        <v>6.15</v>
      </c>
      <c r="BY15" s="122">
        <f t="shared" si="9"/>
        <v>5.63265306122449</v>
      </c>
      <c r="BZ15" s="238" t="s">
        <v>1297</v>
      </c>
      <c r="CA15" s="238" t="s">
        <v>1298</v>
      </c>
      <c r="CB15" s="3">
        <v>6</v>
      </c>
      <c r="CC15" s="3"/>
      <c r="CD15" s="3">
        <v>8</v>
      </c>
      <c r="CE15" s="3"/>
      <c r="CF15" s="3">
        <v>7</v>
      </c>
      <c r="CG15" s="3"/>
      <c r="CH15" s="3">
        <v>6</v>
      </c>
      <c r="CI15" s="3"/>
      <c r="CJ15" s="3">
        <v>5</v>
      </c>
      <c r="CK15" s="3"/>
      <c r="CL15" s="3">
        <v>5</v>
      </c>
      <c r="CM15" s="3"/>
      <c r="CN15" s="3">
        <v>5</v>
      </c>
      <c r="CO15" s="3"/>
      <c r="CP15" s="3">
        <v>9</v>
      </c>
      <c r="CQ15" s="3"/>
      <c r="CR15" s="3">
        <f t="shared" si="10"/>
        <v>164</v>
      </c>
      <c r="CS15" s="122">
        <f t="shared" si="11"/>
        <v>6.074074074074074</v>
      </c>
      <c r="CT15" s="3">
        <v>6</v>
      </c>
      <c r="CU15" s="3"/>
      <c r="CV15" s="3">
        <v>6</v>
      </c>
      <c r="CW15" s="3"/>
      <c r="CX15" s="3">
        <v>7</v>
      </c>
      <c r="CY15" s="3"/>
      <c r="CZ15" s="3">
        <v>6</v>
      </c>
      <c r="DA15" s="3"/>
      <c r="DB15" s="3"/>
      <c r="DC15" s="3"/>
      <c r="DD15" s="3">
        <f t="shared" si="12"/>
        <v>125</v>
      </c>
      <c r="DE15" s="122">
        <f t="shared" si="13"/>
        <v>6.25</v>
      </c>
      <c r="DF15" s="122">
        <f t="shared" si="14"/>
        <v>6.148936170212766</v>
      </c>
      <c r="DG15" s="122">
        <f t="shared" si="15"/>
        <v>5.666666666666667</v>
      </c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</row>
    <row r="16" spans="1:137" s="164" customFormat="1" ht="18.75">
      <c r="A16" s="381">
        <v>11</v>
      </c>
      <c r="B16" s="21" t="s">
        <v>1076</v>
      </c>
      <c r="C16" s="40" t="s">
        <v>223</v>
      </c>
      <c r="D16" s="382">
        <v>33934</v>
      </c>
      <c r="E16" s="381" t="s">
        <v>38</v>
      </c>
      <c r="F16" s="21" t="s">
        <v>1077</v>
      </c>
      <c r="G16" s="43" t="s">
        <v>265</v>
      </c>
      <c r="H16" s="136">
        <v>6</v>
      </c>
      <c r="I16" s="136"/>
      <c r="J16" s="136">
        <v>7</v>
      </c>
      <c r="K16" s="136"/>
      <c r="L16" s="136">
        <v>6</v>
      </c>
      <c r="M16" s="136"/>
      <c r="N16" s="136">
        <v>6</v>
      </c>
      <c r="O16" s="136"/>
      <c r="P16" s="136">
        <v>6</v>
      </c>
      <c r="Q16" s="136"/>
      <c r="R16" s="136">
        <v>5</v>
      </c>
      <c r="S16" s="136">
        <v>4</v>
      </c>
      <c r="T16" s="136">
        <v>6</v>
      </c>
      <c r="U16" s="136"/>
      <c r="V16" s="136">
        <v>5</v>
      </c>
      <c r="W16" s="136">
        <v>4</v>
      </c>
      <c r="X16" s="136">
        <f t="shared" si="0"/>
        <v>158</v>
      </c>
      <c r="Y16" s="171">
        <f t="shared" si="1"/>
        <v>5.642857142857143</v>
      </c>
      <c r="Z16" s="136">
        <v>6</v>
      </c>
      <c r="AA16" s="136">
        <v>4</v>
      </c>
      <c r="AB16" s="136">
        <v>6</v>
      </c>
      <c r="AC16" s="136"/>
      <c r="AD16" s="136">
        <v>6</v>
      </c>
      <c r="AE16" s="136"/>
      <c r="AF16" s="136">
        <v>5</v>
      </c>
      <c r="AG16" s="136"/>
      <c r="AH16" s="136">
        <v>6</v>
      </c>
      <c r="AI16" s="136"/>
      <c r="AJ16" s="136">
        <v>7</v>
      </c>
      <c r="AK16" s="136"/>
      <c r="AL16" s="136">
        <v>6</v>
      </c>
      <c r="AM16" s="136"/>
      <c r="AN16" s="210">
        <f t="shared" si="2"/>
        <v>139</v>
      </c>
      <c r="AO16" s="171">
        <f t="shared" si="3"/>
        <v>6.043478260869565</v>
      </c>
      <c r="AP16" s="171">
        <f t="shared" si="4"/>
        <v>5.823529411764706</v>
      </c>
      <c r="AQ16" s="383" t="s">
        <v>1297</v>
      </c>
      <c r="AR16" s="383" t="s">
        <v>1298</v>
      </c>
      <c r="AS16" s="384">
        <v>5</v>
      </c>
      <c r="AT16" s="384">
        <v>4</v>
      </c>
      <c r="AU16" s="384">
        <v>6</v>
      </c>
      <c r="AV16" s="384"/>
      <c r="AW16" s="384">
        <v>5</v>
      </c>
      <c r="AX16" s="384"/>
      <c r="AY16" s="384">
        <v>7</v>
      </c>
      <c r="AZ16" s="384"/>
      <c r="BA16" s="384">
        <v>7</v>
      </c>
      <c r="BB16" s="384"/>
      <c r="BC16" s="384">
        <v>5</v>
      </c>
      <c r="BD16" s="384"/>
      <c r="BE16" s="384">
        <v>7</v>
      </c>
      <c r="BF16" s="384"/>
      <c r="BG16" s="384">
        <v>5</v>
      </c>
      <c r="BH16" s="384"/>
      <c r="BI16" s="384">
        <f t="shared" si="5"/>
        <v>170</v>
      </c>
      <c r="BJ16" s="171">
        <f t="shared" si="6"/>
        <v>5.862068965517241</v>
      </c>
      <c r="BK16" s="495">
        <v>8</v>
      </c>
      <c r="BL16" s="495"/>
      <c r="BM16" s="495">
        <v>7</v>
      </c>
      <c r="BN16" s="495"/>
      <c r="BO16" s="495">
        <v>7</v>
      </c>
      <c r="BP16" s="495"/>
      <c r="BQ16" s="495">
        <v>7</v>
      </c>
      <c r="BR16" s="495"/>
      <c r="BS16" s="495">
        <v>6</v>
      </c>
      <c r="BT16" s="495"/>
      <c r="BU16" s="495">
        <v>7</v>
      </c>
      <c r="BV16" s="495"/>
      <c r="BW16" s="495">
        <f t="shared" si="7"/>
        <v>139</v>
      </c>
      <c r="BX16" s="496">
        <f t="shared" si="8"/>
        <v>6.95</v>
      </c>
      <c r="BY16" s="171">
        <f t="shared" si="9"/>
        <v>6.3061224489795915</v>
      </c>
      <c r="BZ16" s="497" t="s">
        <v>1299</v>
      </c>
      <c r="CA16" s="497" t="s">
        <v>1298</v>
      </c>
      <c r="CB16" s="136">
        <v>8</v>
      </c>
      <c r="CC16" s="136"/>
      <c r="CD16" s="136">
        <v>8</v>
      </c>
      <c r="CE16" s="136"/>
      <c r="CF16" s="136">
        <v>8</v>
      </c>
      <c r="CG16" s="136"/>
      <c r="CH16" s="136">
        <v>7</v>
      </c>
      <c r="CI16" s="136"/>
      <c r="CJ16" s="136">
        <v>8</v>
      </c>
      <c r="CK16" s="136"/>
      <c r="CL16" s="136">
        <v>7</v>
      </c>
      <c r="CM16" s="136"/>
      <c r="CN16" s="136">
        <v>5</v>
      </c>
      <c r="CO16" s="136"/>
      <c r="CP16" s="136">
        <v>9</v>
      </c>
      <c r="CQ16" s="136"/>
      <c r="CR16" s="136">
        <f t="shared" si="10"/>
        <v>196</v>
      </c>
      <c r="CS16" s="171">
        <f t="shared" si="11"/>
        <v>7.2592592592592595</v>
      </c>
      <c r="CT16" s="136">
        <v>8</v>
      </c>
      <c r="CU16" s="136"/>
      <c r="CV16" s="136">
        <v>8</v>
      </c>
      <c r="CW16" s="136"/>
      <c r="CX16" s="136">
        <v>6</v>
      </c>
      <c r="CY16" s="136"/>
      <c r="CZ16" s="136">
        <v>7</v>
      </c>
      <c r="DA16" s="136"/>
      <c r="DB16" s="136"/>
      <c r="DC16" s="136"/>
      <c r="DD16" s="136">
        <f t="shared" si="12"/>
        <v>144</v>
      </c>
      <c r="DE16" s="171">
        <f t="shared" si="13"/>
        <v>7.2</v>
      </c>
      <c r="DF16" s="171">
        <f t="shared" si="14"/>
        <v>7.23404255319149</v>
      </c>
      <c r="DG16" s="171">
        <f t="shared" si="15"/>
        <v>6.4353741496598635</v>
      </c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</row>
    <row r="17" spans="1:137" ht="18.75">
      <c r="A17" s="2">
        <v>12</v>
      </c>
      <c r="B17" s="19" t="s">
        <v>1078</v>
      </c>
      <c r="C17" s="39" t="s">
        <v>37</v>
      </c>
      <c r="D17" s="29">
        <v>33702</v>
      </c>
      <c r="E17" s="2" t="s">
        <v>529</v>
      </c>
      <c r="F17" s="19" t="s">
        <v>326</v>
      </c>
      <c r="G17" s="14" t="s">
        <v>102</v>
      </c>
      <c r="H17" s="136">
        <v>8</v>
      </c>
      <c r="I17" s="136"/>
      <c r="J17" s="136">
        <v>5</v>
      </c>
      <c r="K17" s="136"/>
      <c r="L17" s="136">
        <v>7</v>
      </c>
      <c r="M17" s="136"/>
      <c r="N17" s="136">
        <v>8</v>
      </c>
      <c r="O17" s="136"/>
      <c r="P17" s="136">
        <v>5</v>
      </c>
      <c r="Q17" s="136"/>
      <c r="R17" s="136">
        <v>5</v>
      </c>
      <c r="S17" s="136"/>
      <c r="T17" s="136">
        <v>6</v>
      </c>
      <c r="U17" s="136"/>
      <c r="V17" s="136">
        <v>5</v>
      </c>
      <c r="W17" s="136">
        <v>4</v>
      </c>
      <c r="X17" s="136">
        <f t="shared" si="0"/>
        <v>166</v>
      </c>
      <c r="Y17" s="171">
        <f t="shared" si="1"/>
        <v>5.928571428571429</v>
      </c>
      <c r="Z17" s="136">
        <v>5</v>
      </c>
      <c r="AA17" s="136"/>
      <c r="AB17" s="136">
        <v>8</v>
      </c>
      <c r="AC17" s="136"/>
      <c r="AD17" s="136">
        <v>6</v>
      </c>
      <c r="AE17" s="136"/>
      <c r="AF17" s="136">
        <v>7</v>
      </c>
      <c r="AG17" s="136"/>
      <c r="AH17" s="136">
        <v>6</v>
      </c>
      <c r="AI17" s="136"/>
      <c r="AJ17" s="136">
        <v>7</v>
      </c>
      <c r="AK17" s="136"/>
      <c r="AL17" s="136">
        <v>5</v>
      </c>
      <c r="AM17" s="136"/>
      <c r="AN17" s="210">
        <f t="shared" si="2"/>
        <v>141</v>
      </c>
      <c r="AO17" s="171">
        <f t="shared" si="3"/>
        <v>6.130434782608695</v>
      </c>
      <c r="AP17" s="171">
        <f t="shared" si="4"/>
        <v>6.019607843137255</v>
      </c>
      <c r="AQ17" s="192" t="s">
        <v>1297</v>
      </c>
      <c r="AR17" s="192" t="s">
        <v>1298</v>
      </c>
      <c r="AS17" s="212">
        <v>8</v>
      </c>
      <c r="AT17" s="212"/>
      <c r="AU17" s="212">
        <v>8</v>
      </c>
      <c r="AV17" s="212"/>
      <c r="AW17" s="212">
        <v>6</v>
      </c>
      <c r="AX17" s="212"/>
      <c r="AY17" s="212">
        <v>7</v>
      </c>
      <c r="AZ17" s="212"/>
      <c r="BA17" s="212">
        <v>7</v>
      </c>
      <c r="BB17" s="212"/>
      <c r="BC17" s="212">
        <v>7</v>
      </c>
      <c r="BD17" s="212"/>
      <c r="BE17" s="212">
        <v>8</v>
      </c>
      <c r="BF17" s="212"/>
      <c r="BG17" s="212">
        <v>6</v>
      </c>
      <c r="BH17" s="212">
        <v>4</v>
      </c>
      <c r="BI17" s="212">
        <f t="shared" si="5"/>
        <v>209</v>
      </c>
      <c r="BJ17" s="122">
        <f t="shared" si="6"/>
        <v>7.206896551724138</v>
      </c>
      <c r="BK17" s="325">
        <v>8</v>
      </c>
      <c r="BL17" s="325"/>
      <c r="BM17" s="325">
        <v>8</v>
      </c>
      <c r="BN17" s="325"/>
      <c r="BO17" s="325">
        <v>8</v>
      </c>
      <c r="BP17" s="325"/>
      <c r="BQ17" s="325">
        <v>7</v>
      </c>
      <c r="BR17" s="325"/>
      <c r="BS17" s="325">
        <v>8</v>
      </c>
      <c r="BT17" s="325"/>
      <c r="BU17" s="325">
        <v>6</v>
      </c>
      <c r="BV17" s="325"/>
      <c r="BW17" s="325">
        <f t="shared" si="7"/>
        <v>151</v>
      </c>
      <c r="BX17" s="326">
        <f t="shared" si="8"/>
        <v>7.55</v>
      </c>
      <c r="BY17" s="122">
        <f t="shared" si="9"/>
        <v>7.346938775510204</v>
      </c>
      <c r="BZ17" s="238" t="s">
        <v>1301</v>
      </c>
      <c r="CA17" s="238" t="s">
        <v>1298</v>
      </c>
      <c r="CB17" s="3">
        <v>7</v>
      </c>
      <c r="CC17" s="3"/>
      <c r="CD17" s="3">
        <v>9</v>
      </c>
      <c r="CE17" s="3"/>
      <c r="CF17" s="3">
        <v>8</v>
      </c>
      <c r="CG17" s="3"/>
      <c r="CH17" s="3">
        <v>9</v>
      </c>
      <c r="CI17" s="3"/>
      <c r="CJ17" s="3">
        <v>9</v>
      </c>
      <c r="CK17" s="3"/>
      <c r="CL17" s="3">
        <v>6</v>
      </c>
      <c r="CM17" s="3"/>
      <c r="CN17" s="3">
        <v>7</v>
      </c>
      <c r="CO17" s="3"/>
      <c r="CP17" s="3">
        <v>9</v>
      </c>
      <c r="CQ17" s="3"/>
      <c r="CR17" s="3">
        <f t="shared" si="10"/>
        <v>210</v>
      </c>
      <c r="CS17" s="122">
        <f t="shared" si="11"/>
        <v>7.777777777777778</v>
      </c>
      <c r="CT17" s="3">
        <v>8</v>
      </c>
      <c r="CU17" s="3"/>
      <c r="CV17" s="3">
        <v>6</v>
      </c>
      <c r="CW17" s="3"/>
      <c r="CX17" s="3">
        <v>7</v>
      </c>
      <c r="CY17" s="3"/>
      <c r="CZ17" s="3">
        <v>7</v>
      </c>
      <c r="DA17" s="3"/>
      <c r="DB17" s="3"/>
      <c r="DC17" s="3"/>
      <c r="DD17" s="3">
        <f t="shared" si="12"/>
        <v>139</v>
      </c>
      <c r="DE17" s="122">
        <f t="shared" si="13"/>
        <v>6.95</v>
      </c>
      <c r="DF17" s="122">
        <f t="shared" si="14"/>
        <v>7.425531914893617</v>
      </c>
      <c r="DG17" s="171">
        <f t="shared" si="15"/>
        <v>6.91156462585034</v>
      </c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</row>
    <row r="18" spans="1:137" ht="18.75">
      <c r="A18" s="2">
        <v>13</v>
      </c>
      <c r="B18" s="19" t="s">
        <v>21</v>
      </c>
      <c r="C18" s="39" t="s">
        <v>37</v>
      </c>
      <c r="D18" s="29">
        <v>33956</v>
      </c>
      <c r="E18" s="2" t="s">
        <v>38</v>
      </c>
      <c r="F18" s="19" t="s">
        <v>72</v>
      </c>
      <c r="G18" s="14" t="s">
        <v>67</v>
      </c>
      <c r="H18" s="136">
        <v>7</v>
      </c>
      <c r="I18" s="136"/>
      <c r="J18" s="136">
        <v>5</v>
      </c>
      <c r="K18" s="136"/>
      <c r="L18" s="136">
        <v>6</v>
      </c>
      <c r="M18" s="136"/>
      <c r="N18" s="136">
        <v>6</v>
      </c>
      <c r="O18" s="136"/>
      <c r="P18" s="136">
        <v>7</v>
      </c>
      <c r="Q18" s="136"/>
      <c r="R18" s="136">
        <v>5</v>
      </c>
      <c r="S18" s="136"/>
      <c r="T18" s="136">
        <v>6</v>
      </c>
      <c r="U18" s="136"/>
      <c r="V18" s="136">
        <v>5</v>
      </c>
      <c r="W18" s="136"/>
      <c r="X18" s="136">
        <f t="shared" si="0"/>
        <v>163</v>
      </c>
      <c r="Y18" s="171">
        <f t="shared" si="1"/>
        <v>5.821428571428571</v>
      </c>
      <c r="Z18" s="136">
        <v>6</v>
      </c>
      <c r="AA18" s="136"/>
      <c r="AB18" s="136">
        <v>6</v>
      </c>
      <c r="AC18" s="136"/>
      <c r="AD18" s="136">
        <v>5</v>
      </c>
      <c r="AE18" s="136"/>
      <c r="AF18" s="136">
        <v>7</v>
      </c>
      <c r="AG18" s="136"/>
      <c r="AH18" s="136">
        <v>7</v>
      </c>
      <c r="AI18" s="136"/>
      <c r="AJ18" s="136">
        <v>5</v>
      </c>
      <c r="AK18" s="136"/>
      <c r="AL18" s="136">
        <v>7</v>
      </c>
      <c r="AM18" s="136"/>
      <c r="AN18" s="210">
        <f t="shared" si="2"/>
        <v>141</v>
      </c>
      <c r="AO18" s="171">
        <f t="shared" si="3"/>
        <v>6.130434782608695</v>
      </c>
      <c r="AP18" s="171">
        <f t="shared" si="4"/>
        <v>5.96078431372549</v>
      </c>
      <c r="AQ18" s="192" t="s">
        <v>1297</v>
      </c>
      <c r="AR18" s="192" t="s">
        <v>1298</v>
      </c>
      <c r="AS18" s="212">
        <v>5</v>
      </c>
      <c r="AT18" s="212"/>
      <c r="AU18" s="212">
        <v>5</v>
      </c>
      <c r="AV18" s="212">
        <v>3</v>
      </c>
      <c r="AW18" s="212">
        <v>5</v>
      </c>
      <c r="AX18" s="212">
        <v>4</v>
      </c>
      <c r="AY18" s="212">
        <v>7</v>
      </c>
      <c r="AZ18" s="212"/>
      <c r="BA18" s="212">
        <v>6</v>
      </c>
      <c r="BB18" s="212"/>
      <c r="BC18" s="212">
        <v>5</v>
      </c>
      <c r="BD18" s="212"/>
      <c r="BE18" s="212">
        <v>7</v>
      </c>
      <c r="BF18" s="212"/>
      <c r="BG18" s="212">
        <v>6</v>
      </c>
      <c r="BH18" s="212"/>
      <c r="BI18" s="212">
        <f t="shared" si="5"/>
        <v>164</v>
      </c>
      <c r="BJ18" s="122">
        <f t="shared" si="6"/>
        <v>5.655172413793103</v>
      </c>
      <c r="BK18" s="325">
        <v>8</v>
      </c>
      <c r="BL18" s="325"/>
      <c r="BM18" s="325">
        <v>6</v>
      </c>
      <c r="BN18" s="325"/>
      <c r="BO18" s="325">
        <v>5</v>
      </c>
      <c r="BP18" s="325"/>
      <c r="BQ18" s="325">
        <v>8</v>
      </c>
      <c r="BR18" s="325"/>
      <c r="BS18" s="325">
        <v>7</v>
      </c>
      <c r="BT18" s="325"/>
      <c r="BU18" s="325">
        <v>7</v>
      </c>
      <c r="BV18" s="325"/>
      <c r="BW18" s="325">
        <f t="shared" si="7"/>
        <v>136</v>
      </c>
      <c r="BX18" s="326">
        <f t="shared" si="8"/>
        <v>6.8</v>
      </c>
      <c r="BY18" s="122">
        <f t="shared" si="9"/>
        <v>6.122448979591836</v>
      </c>
      <c r="BZ18" s="238" t="s">
        <v>1297</v>
      </c>
      <c r="CA18" s="238" t="s">
        <v>1298</v>
      </c>
      <c r="CB18" s="3">
        <v>6</v>
      </c>
      <c r="CC18" s="3"/>
      <c r="CD18" s="3">
        <v>8</v>
      </c>
      <c r="CE18" s="3"/>
      <c r="CF18" s="3">
        <v>6</v>
      </c>
      <c r="CG18" s="3"/>
      <c r="CH18" s="3">
        <v>7</v>
      </c>
      <c r="CI18" s="3"/>
      <c r="CJ18" s="3">
        <v>7</v>
      </c>
      <c r="CK18" s="3"/>
      <c r="CL18" s="3">
        <v>6</v>
      </c>
      <c r="CM18" s="3"/>
      <c r="CN18" s="3">
        <v>5</v>
      </c>
      <c r="CO18" s="3"/>
      <c r="CP18" s="3">
        <v>6</v>
      </c>
      <c r="CQ18" s="3"/>
      <c r="CR18" s="3">
        <f t="shared" si="10"/>
        <v>166</v>
      </c>
      <c r="CS18" s="122">
        <f t="shared" si="11"/>
        <v>6.148148148148148</v>
      </c>
      <c r="CT18" s="3">
        <v>6</v>
      </c>
      <c r="CU18" s="3"/>
      <c r="CV18" s="3">
        <v>7</v>
      </c>
      <c r="CW18" s="3"/>
      <c r="CX18" s="3">
        <v>5</v>
      </c>
      <c r="CY18" s="3"/>
      <c r="CZ18" s="3">
        <v>6</v>
      </c>
      <c r="DA18" s="3"/>
      <c r="DB18" s="3"/>
      <c r="DC18" s="3"/>
      <c r="DD18" s="3">
        <f t="shared" si="12"/>
        <v>120</v>
      </c>
      <c r="DE18" s="122">
        <f t="shared" si="13"/>
        <v>6</v>
      </c>
      <c r="DF18" s="122">
        <f t="shared" si="14"/>
        <v>6.085106382978723</v>
      </c>
      <c r="DG18" s="171">
        <f t="shared" si="15"/>
        <v>6.054421768707483</v>
      </c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1:137" ht="18.75">
      <c r="A19" s="2">
        <v>14</v>
      </c>
      <c r="B19" s="19" t="s">
        <v>814</v>
      </c>
      <c r="C19" s="39" t="s">
        <v>551</v>
      </c>
      <c r="D19" s="29">
        <v>33227</v>
      </c>
      <c r="E19" s="2" t="s">
        <v>529</v>
      </c>
      <c r="F19" s="19" t="s">
        <v>73</v>
      </c>
      <c r="G19" s="14" t="s">
        <v>67</v>
      </c>
      <c r="H19" s="136">
        <v>7</v>
      </c>
      <c r="I19" s="136"/>
      <c r="J19" s="136">
        <v>6</v>
      </c>
      <c r="K19" s="136"/>
      <c r="L19" s="136">
        <v>7</v>
      </c>
      <c r="M19" s="136"/>
      <c r="N19" s="136">
        <v>7</v>
      </c>
      <c r="O19" s="136"/>
      <c r="P19" s="136">
        <v>8</v>
      </c>
      <c r="Q19" s="136"/>
      <c r="R19" s="136">
        <v>8</v>
      </c>
      <c r="S19" s="136"/>
      <c r="T19" s="136">
        <v>9</v>
      </c>
      <c r="U19" s="136"/>
      <c r="V19" s="136">
        <v>7</v>
      </c>
      <c r="W19" s="136"/>
      <c r="X19" s="136">
        <f t="shared" si="0"/>
        <v>212</v>
      </c>
      <c r="Y19" s="171">
        <f t="shared" si="1"/>
        <v>7.571428571428571</v>
      </c>
      <c r="Z19" s="136">
        <v>7</v>
      </c>
      <c r="AA19" s="136"/>
      <c r="AB19" s="136">
        <v>7</v>
      </c>
      <c r="AC19" s="136"/>
      <c r="AD19" s="136">
        <v>7</v>
      </c>
      <c r="AE19" s="136"/>
      <c r="AF19" s="136">
        <v>8</v>
      </c>
      <c r="AG19" s="136"/>
      <c r="AH19" s="136">
        <v>9</v>
      </c>
      <c r="AI19" s="136"/>
      <c r="AJ19" s="136">
        <v>8</v>
      </c>
      <c r="AK19" s="136"/>
      <c r="AL19" s="136">
        <v>7</v>
      </c>
      <c r="AM19" s="136"/>
      <c r="AN19" s="210">
        <f t="shared" si="2"/>
        <v>172</v>
      </c>
      <c r="AO19" s="171">
        <f t="shared" si="3"/>
        <v>7.478260869565218</v>
      </c>
      <c r="AP19" s="171">
        <f t="shared" si="4"/>
        <v>7.529411764705882</v>
      </c>
      <c r="AQ19" s="192" t="s">
        <v>1301</v>
      </c>
      <c r="AR19" s="192" t="s">
        <v>1298</v>
      </c>
      <c r="AS19" s="212">
        <v>6</v>
      </c>
      <c r="AT19" s="212"/>
      <c r="AU19" s="212">
        <v>8</v>
      </c>
      <c r="AV19" s="212"/>
      <c r="AW19" s="212">
        <v>8</v>
      </c>
      <c r="AX19" s="212"/>
      <c r="AY19" s="212">
        <v>7</v>
      </c>
      <c r="AZ19" s="212"/>
      <c r="BA19" s="212">
        <v>9</v>
      </c>
      <c r="BB19" s="212"/>
      <c r="BC19" s="212">
        <v>9</v>
      </c>
      <c r="BD19" s="212"/>
      <c r="BE19" s="212">
        <v>8</v>
      </c>
      <c r="BF19" s="212"/>
      <c r="BG19" s="212">
        <v>8</v>
      </c>
      <c r="BH19" s="212"/>
      <c r="BI19" s="212">
        <f t="shared" si="5"/>
        <v>225</v>
      </c>
      <c r="BJ19" s="122">
        <f t="shared" si="6"/>
        <v>7.758620689655173</v>
      </c>
      <c r="BK19" s="325">
        <v>9</v>
      </c>
      <c r="BL19" s="325"/>
      <c r="BM19" s="325">
        <v>9</v>
      </c>
      <c r="BN19" s="325"/>
      <c r="BO19" s="325">
        <v>7</v>
      </c>
      <c r="BP19" s="325"/>
      <c r="BQ19" s="325">
        <v>8</v>
      </c>
      <c r="BR19" s="325"/>
      <c r="BS19" s="325">
        <v>9</v>
      </c>
      <c r="BT19" s="325"/>
      <c r="BU19" s="325">
        <v>6</v>
      </c>
      <c r="BV19" s="325"/>
      <c r="BW19" s="325">
        <f t="shared" si="7"/>
        <v>162</v>
      </c>
      <c r="BX19" s="326">
        <f t="shared" si="8"/>
        <v>8.1</v>
      </c>
      <c r="BY19" s="122">
        <f t="shared" si="9"/>
        <v>7.8979591836734695</v>
      </c>
      <c r="BZ19" s="238" t="s">
        <v>1301</v>
      </c>
      <c r="CA19" s="238" t="s">
        <v>1298</v>
      </c>
      <c r="CB19" s="3">
        <v>8</v>
      </c>
      <c r="CC19" s="3"/>
      <c r="CD19" s="3">
        <v>9</v>
      </c>
      <c r="CE19" s="3"/>
      <c r="CF19" s="3">
        <v>9</v>
      </c>
      <c r="CG19" s="3"/>
      <c r="CH19" s="3">
        <v>9</v>
      </c>
      <c r="CI19" s="3"/>
      <c r="CJ19" s="3">
        <v>9</v>
      </c>
      <c r="CK19" s="3"/>
      <c r="CL19" s="3">
        <v>9</v>
      </c>
      <c r="CM19" s="3"/>
      <c r="CN19" s="3">
        <v>9</v>
      </c>
      <c r="CO19" s="3"/>
      <c r="CP19" s="3">
        <v>9</v>
      </c>
      <c r="CQ19" s="3"/>
      <c r="CR19" s="3">
        <f t="shared" si="10"/>
        <v>239</v>
      </c>
      <c r="CS19" s="122">
        <f t="shared" si="11"/>
        <v>8.851851851851851</v>
      </c>
      <c r="CT19" s="3">
        <v>9</v>
      </c>
      <c r="CU19" s="3"/>
      <c r="CV19" s="3">
        <v>9</v>
      </c>
      <c r="CW19" s="3"/>
      <c r="CX19" s="3">
        <v>9</v>
      </c>
      <c r="CY19" s="3"/>
      <c r="CZ19" s="3">
        <v>7</v>
      </c>
      <c r="DA19" s="3"/>
      <c r="DB19" s="3"/>
      <c r="DC19" s="3"/>
      <c r="DD19" s="3">
        <f t="shared" si="12"/>
        <v>168</v>
      </c>
      <c r="DE19" s="122">
        <f t="shared" si="13"/>
        <v>8.4</v>
      </c>
      <c r="DF19" s="122">
        <f t="shared" si="14"/>
        <v>8.659574468085106</v>
      </c>
      <c r="DG19" s="122">
        <f t="shared" si="15"/>
        <v>8.013605442176871</v>
      </c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</row>
    <row r="20" spans="1:137" s="164" customFormat="1" ht="18.75">
      <c r="A20" s="381">
        <v>15</v>
      </c>
      <c r="B20" s="21" t="s">
        <v>31</v>
      </c>
      <c r="C20" s="40" t="s">
        <v>466</v>
      </c>
      <c r="D20" s="382">
        <v>33887</v>
      </c>
      <c r="E20" s="381" t="s">
        <v>38</v>
      </c>
      <c r="F20" s="21" t="s">
        <v>72</v>
      </c>
      <c r="G20" s="43" t="s">
        <v>67</v>
      </c>
      <c r="H20" s="136">
        <v>6</v>
      </c>
      <c r="I20" s="136"/>
      <c r="J20" s="136">
        <v>8</v>
      </c>
      <c r="K20" s="136"/>
      <c r="L20" s="136">
        <v>5</v>
      </c>
      <c r="M20" s="136"/>
      <c r="N20" s="136">
        <v>6</v>
      </c>
      <c r="O20" s="136"/>
      <c r="P20" s="136">
        <v>5</v>
      </c>
      <c r="Q20" s="136"/>
      <c r="R20" s="136">
        <v>5</v>
      </c>
      <c r="S20" s="136">
        <v>4</v>
      </c>
      <c r="T20" s="136">
        <v>5</v>
      </c>
      <c r="U20" s="136"/>
      <c r="V20" s="136">
        <v>5</v>
      </c>
      <c r="W20" s="136">
        <v>4</v>
      </c>
      <c r="X20" s="136">
        <f t="shared" si="0"/>
        <v>143</v>
      </c>
      <c r="Y20" s="171">
        <f t="shared" si="1"/>
        <v>5.107142857142857</v>
      </c>
      <c r="Z20" s="136">
        <v>6</v>
      </c>
      <c r="AA20" s="136"/>
      <c r="AB20" s="136">
        <v>7</v>
      </c>
      <c r="AC20" s="136"/>
      <c r="AD20" s="136">
        <v>6</v>
      </c>
      <c r="AE20" s="136"/>
      <c r="AF20" s="136">
        <v>6</v>
      </c>
      <c r="AG20" s="136"/>
      <c r="AH20" s="136">
        <v>6</v>
      </c>
      <c r="AI20" s="136"/>
      <c r="AJ20" s="136">
        <v>7</v>
      </c>
      <c r="AK20" s="136"/>
      <c r="AL20" s="136">
        <v>5</v>
      </c>
      <c r="AM20" s="136"/>
      <c r="AN20" s="210">
        <f t="shared" si="2"/>
        <v>139</v>
      </c>
      <c r="AO20" s="171">
        <f t="shared" si="3"/>
        <v>6.043478260869565</v>
      </c>
      <c r="AP20" s="171">
        <f t="shared" si="4"/>
        <v>5.529411764705882</v>
      </c>
      <c r="AQ20" s="383" t="s">
        <v>1297</v>
      </c>
      <c r="AR20" s="383" t="s">
        <v>1298</v>
      </c>
      <c r="AS20" s="384">
        <v>6</v>
      </c>
      <c r="AT20" s="384">
        <v>4</v>
      </c>
      <c r="AU20" s="384">
        <v>5</v>
      </c>
      <c r="AV20" s="384"/>
      <c r="AW20" s="384">
        <v>8</v>
      </c>
      <c r="AX20" s="384" t="s">
        <v>1292</v>
      </c>
      <c r="AY20" s="384">
        <v>7</v>
      </c>
      <c r="AZ20" s="384"/>
      <c r="BA20" s="384">
        <v>8</v>
      </c>
      <c r="BB20" s="384"/>
      <c r="BC20" s="384">
        <v>5</v>
      </c>
      <c r="BD20" s="384"/>
      <c r="BE20" s="384">
        <v>6</v>
      </c>
      <c r="BF20" s="384"/>
      <c r="BG20" s="384">
        <v>6</v>
      </c>
      <c r="BH20" s="384"/>
      <c r="BI20" s="384">
        <f t="shared" si="5"/>
        <v>184</v>
      </c>
      <c r="BJ20" s="171">
        <f t="shared" si="6"/>
        <v>6.344827586206897</v>
      </c>
      <c r="BK20" s="495">
        <v>6</v>
      </c>
      <c r="BL20" s="495"/>
      <c r="BM20" s="495">
        <v>6</v>
      </c>
      <c r="BN20" s="495"/>
      <c r="BO20" s="495">
        <v>7</v>
      </c>
      <c r="BP20" s="495"/>
      <c r="BQ20" s="495">
        <v>5</v>
      </c>
      <c r="BR20" s="495"/>
      <c r="BS20" s="495">
        <v>7</v>
      </c>
      <c r="BT20" s="495"/>
      <c r="BU20" s="495">
        <v>7</v>
      </c>
      <c r="BV20" s="495"/>
      <c r="BW20" s="495">
        <f t="shared" si="7"/>
        <v>127</v>
      </c>
      <c r="BX20" s="496">
        <f t="shared" si="8"/>
        <v>6.35</v>
      </c>
      <c r="BY20" s="171">
        <f t="shared" si="9"/>
        <v>6.346938775510204</v>
      </c>
      <c r="BZ20" s="497" t="s">
        <v>1299</v>
      </c>
      <c r="CA20" s="497" t="s">
        <v>1298</v>
      </c>
      <c r="CB20" s="136">
        <v>6</v>
      </c>
      <c r="CC20" s="136"/>
      <c r="CD20" s="136">
        <v>8</v>
      </c>
      <c r="CE20" s="136"/>
      <c r="CF20" s="136">
        <v>7</v>
      </c>
      <c r="CG20" s="136"/>
      <c r="CH20" s="136">
        <v>9</v>
      </c>
      <c r="CI20" s="136"/>
      <c r="CJ20" s="136">
        <v>6</v>
      </c>
      <c r="CK20" s="136"/>
      <c r="CL20" s="136">
        <v>7</v>
      </c>
      <c r="CM20" s="136"/>
      <c r="CN20" s="136">
        <v>8</v>
      </c>
      <c r="CO20" s="136"/>
      <c r="CP20" s="136">
        <v>9</v>
      </c>
      <c r="CQ20" s="136"/>
      <c r="CR20" s="136">
        <f t="shared" si="10"/>
        <v>202</v>
      </c>
      <c r="CS20" s="171">
        <f t="shared" si="11"/>
        <v>7.481481481481482</v>
      </c>
      <c r="CT20" s="136">
        <v>8</v>
      </c>
      <c r="CU20" s="136"/>
      <c r="CV20" s="136">
        <v>5</v>
      </c>
      <c r="CW20" s="136"/>
      <c r="CX20" s="136">
        <v>8</v>
      </c>
      <c r="CY20" s="136"/>
      <c r="CZ20" s="136">
        <v>6</v>
      </c>
      <c r="DA20" s="136"/>
      <c r="DB20" s="136"/>
      <c r="DC20" s="136"/>
      <c r="DD20" s="136">
        <f t="shared" si="12"/>
        <v>133</v>
      </c>
      <c r="DE20" s="171">
        <f t="shared" si="13"/>
        <v>6.65</v>
      </c>
      <c r="DF20" s="171">
        <f t="shared" si="14"/>
        <v>7.127659574468085</v>
      </c>
      <c r="DG20" s="171">
        <f t="shared" si="15"/>
        <v>6.312925170068027</v>
      </c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</row>
    <row r="21" spans="1:137" s="130" customFormat="1" ht="18.75">
      <c r="A21" s="2">
        <v>16</v>
      </c>
      <c r="B21" s="22" t="s">
        <v>1081</v>
      </c>
      <c r="C21" s="45" t="s">
        <v>337</v>
      </c>
      <c r="D21" s="30">
        <v>33750</v>
      </c>
      <c r="E21" s="25" t="s">
        <v>38</v>
      </c>
      <c r="F21" s="22" t="s">
        <v>1082</v>
      </c>
      <c r="G21" s="16" t="s">
        <v>182</v>
      </c>
      <c r="H21" s="177">
        <v>7</v>
      </c>
      <c r="I21" s="177"/>
      <c r="J21" s="177">
        <v>5</v>
      </c>
      <c r="K21" s="177"/>
      <c r="L21" s="177">
        <v>5</v>
      </c>
      <c r="M21" s="177"/>
      <c r="N21" s="177">
        <v>6</v>
      </c>
      <c r="O21" s="177"/>
      <c r="P21" s="177">
        <v>5</v>
      </c>
      <c r="Q21" s="177"/>
      <c r="R21" s="177">
        <v>5</v>
      </c>
      <c r="S21" s="177"/>
      <c r="T21" s="177">
        <v>6</v>
      </c>
      <c r="U21" s="177"/>
      <c r="V21" s="177">
        <v>5</v>
      </c>
      <c r="W21" s="177">
        <v>4</v>
      </c>
      <c r="X21" s="177">
        <f t="shared" si="0"/>
        <v>146</v>
      </c>
      <c r="Y21" s="172">
        <f t="shared" si="1"/>
        <v>5.214285714285714</v>
      </c>
      <c r="Z21" s="177">
        <v>7</v>
      </c>
      <c r="AA21" s="177"/>
      <c r="AB21" s="177">
        <v>5</v>
      </c>
      <c r="AC21" s="177">
        <v>4</v>
      </c>
      <c r="AD21" s="177">
        <v>6</v>
      </c>
      <c r="AE21" s="177"/>
      <c r="AF21" s="177">
        <v>6</v>
      </c>
      <c r="AG21" s="177"/>
      <c r="AH21" s="177">
        <v>7</v>
      </c>
      <c r="AI21" s="177"/>
      <c r="AJ21" s="177">
        <v>6</v>
      </c>
      <c r="AK21" s="177"/>
      <c r="AL21" s="177">
        <v>5</v>
      </c>
      <c r="AM21" s="177"/>
      <c r="AN21" s="336">
        <f t="shared" si="2"/>
        <v>136</v>
      </c>
      <c r="AO21" s="172">
        <f t="shared" si="3"/>
        <v>5.913043478260869</v>
      </c>
      <c r="AP21" s="172">
        <f t="shared" si="4"/>
        <v>5.529411764705882</v>
      </c>
      <c r="AQ21" s="193" t="s">
        <v>1297</v>
      </c>
      <c r="AR21" s="193" t="s">
        <v>1298</v>
      </c>
      <c r="AS21" s="213">
        <v>6</v>
      </c>
      <c r="AT21" s="213"/>
      <c r="AU21" s="213">
        <v>5</v>
      </c>
      <c r="AV21" s="213">
        <v>4</v>
      </c>
      <c r="AW21" s="213">
        <v>6</v>
      </c>
      <c r="AX21" s="213" t="s">
        <v>1292</v>
      </c>
      <c r="AY21" s="213">
        <v>7</v>
      </c>
      <c r="AZ21" s="213"/>
      <c r="BA21" s="213">
        <v>5</v>
      </c>
      <c r="BB21" s="213">
        <v>4</v>
      </c>
      <c r="BC21" s="213">
        <v>5</v>
      </c>
      <c r="BD21" s="213">
        <v>4</v>
      </c>
      <c r="BE21" s="213">
        <v>6</v>
      </c>
      <c r="BF21" s="213"/>
      <c r="BG21" s="213">
        <v>5</v>
      </c>
      <c r="BH21" s="213">
        <v>4</v>
      </c>
      <c r="BI21" s="213">
        <f t="shared" si="5"/>
        <v>163</v>
      </c>
      <c r="BJ21" s="123">
        <f t="shared" si="6"/>
        <v>5.620689655172414</v>
      </c>
      <c r="BK21" s="422">
        <v>7</v>
      </c>
      <c r="BL21" s="422"/>
      <c r="BM21" s="422">
        <v>7</v>
      </c>
      <c r="BN21" s="422"/>
      <c r="BO21" s="422">
        <v>6</v>
      </c>
      <c r="BP21" s="422"/>
      <c r="BQ21" s="422">
        <v>6</v>
      </c>
      <c r="BR21" s="422"/>
      <c r="BS21" s="422">
        <v>5</v>
      </c>
      <c r="BT21" s="422"/>
      <c r="BU21" s="422">
        <v>6</v>
      </c>
      <c r="BV21" s="422"/>
      <c r="BW21" s="422">
        <f t="shared" si="7"/>
        <v>123</v>
      </c>
      <c r="BX21" s="423">
        <f t="shared" si="8"/>
        <v>6.15</v>
      </c>
      <c r="BY21" s="122">
        <f t="shared" si="9"/>
        <v>5.836734693877551</v>
      </c>
      <c r="BZ21" s="238" t="s">
        <v>1297</v>
      </c>
      <c r="CA21" s="238" t="s">
        <v>1298</v>
      </c>
      <c r="CB21" s="6">
        <v>7</v>
      </c>
      <c r="CC21" s="6"/>
      <c r="CD21" s="6">
        <v>8</v>
      </c>
      <c r="CE21" s="6"/>
      <c r="CF21" s="6">
        <v>6</v>
      </c>
      <c r="CG21" s="6"/>
      <c r="CH21" s="6">
        <v>5</v>
      </c>
      <c r="CI21" s="6"/>
      <c r="CJ21" s="6">
        <v>5</v>
      </c>
      <c r="CK21" s="6"/>
      <c r="CL21" s="6">
        <v>6</v>
      </c>
      <c r="CM21" s="6"/>
      <c r="CN21" s="6">
        <v>6</v>
      </c>
      <c r="CO21" s="6"/>
      <c r="CP21" s="6">
        <v>8</v>
      </c>
      <c r="CQ21" s="6"/>
      <c r="CR21" s="3">
        <f t="shared" si="10"/>
        <v>167</v>
      </c>
      <c r="CS21" s="122">
        <f t="shared" si="11"/>
        <v>6.185185185185185</v>
      </c>
      <c r="CT21" s="3">
        <v>8</v>
      </c>
      <c r="CU21" s="6"/>
      <c r="CV21" s="6">
        <v>5</v>
      </c>
      <c r="CW21" s="6"/>
      <c r="CX21" s="6">
        <v>7</v>
      </c>
      <c r="CY21" s="6"/>
      <c r="CZ21" s="6">
        <v>6</v>
      </c>
      <c r="DA21" s="6"/>
      <c r="DB21" s="6"/>
      <c r="DC21" s="6"/>
      <c r="DD21" s="6">
        <f t="shared" si="12"/>
        <v>128</v>
      </c>
      <c r="DE21" s="123">
        <f t="shared" si="13"/>
        <v>6.4</v>
      </c>
      <c r="DF21" s="123">
        <f t="shared" si="14"/>
        <v>6.276595744680851</v>
      </c>
      <c r="DG21" s="172">
        <f t="shared" si="15"/>
        <v>5.870748299319728</v>
      </c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</row>
    <row r="22" spans="1:111" s="130" customFormat="1" ht="15.75">
      <c r="A22" s="2">
        <v>17</v>
      </c>
      <c r="B22" s="130" t="s">
        <v>51</v>
      </c>
      <c r="C22" s="130" t="s">
        <v>188</v>
      </c>
      <c r="D22" s="33" t="s">
        <v>1357</v>
      </c>
      <c r="E22" s="33"/>
      <c r="G22" s="295"/>
      <c r="H22" s="296">
        <v>5</v>
      </c>
      <c r="I22" s="296"/>
      <c r="J22" s="296">
        <v>5</v>
      </c>
      <c r="K22" s="296"/>
      <c r="L22" s="296">
        <v>5</v>
      </c>
      <c r="M22" s="296">
        <v>2</v>
      </c>
      <c r="N22" s="296">
        <v>7</v>
      </c>
      <c r="O22" s="296"/>
      <c r="P22" s="296">
        <v>5</v>
      </c>
      <c r="Q22" s="296">
        <v>4</v>
      </c>
      <c r="R22" s="296">
        <v>5</v>
      </c>
      <c r="S22" s="296" t="s">
        <v>1292</v>
      </c>
      <c r="T22" s="296">
        <v>6</v>
      </c>
      <c r="U22" s="296"/>
      <c r="V22" s="296">
        <v>5</v>
      </c>
      <c r="W22" s="296"/>
      <c r="X22" s="296">
        <f t="shared" si="0"/>
        <v>149</v>
      </c>
      <c r="Y22" s="421">
        <f t="shared" si="1"/>
        <v>5.321428571428571</v>
      </c>
      <c r="Z22" s="296">
        <v>5</v>
      </c>
      <c r="AA22" s="296"/>
      <c r="AB22" s="296">
        <v>5</v>
      </c>
      <c r="AC22" s="296"/>
      <c r="AD22" s="296">
        <v>5</v>
      </c>
      <c r="AE22" s="296"/>
      <c r="AF22" s="296">
        <v>5</v>
      </c>
      <c r="AG22" s="296"/>
      <c r="AH22" s="296">
        <v>5</v>
      </c>
      <c r="AI22" s="296"/>
      <c r="AJ22" s="296">
        <v>6</v>
      </c>
      <c r="AK22" s="296"/>
      <c r="AL22" s="296">
        <v>5</v>
      </c>
      <c r="AM22" s="296"/>
      <c r="AN22" s="296">
        <f t="shared" si="2"/>
        <v>118</v>
      </c>
      <c r="AO22" s="333">
        <f t="shared" si="3"/>
        <v>5.130434782608695</v>
      </c>
      <c r="AP22" s="333">
        <f t="shared" si="4"/>
        <v>5.235294117647059</v>
      </c>
      <c r="AQ22" s="193" t="s">
        <v>1297</v>
      </c>
      <c r="AR22" s="193" t="s">
        <v>1298</v>
      </c>
      <c r="AS22" s="130">
        <v>5</v>
      </c>
      <c r="AT22" s="130">
        <v>4</v>
      </c>
      <c r="AU22" s="130">
        <v>6</v>
      </c>
      <c r="AW22" s="130">
        <v>5</v>
      </c>
      <c r="AX22" s="130">
        <v>2</v>
      </c>
      <c r="AY22" s="130">
        <v>5</v>
      </c>
      <c r="BA22" s="130">
        <v>4</v>
      </c>
      <c r="BB22" s="130" t="s">
        <v>1292</v>
      </c>
      <c r="BC22" s="130">
        <v>5</v>
      </c>
      <c r="BD22" s="130">
        <v>4</v>
      </c>
      <c r="BE22" s="130">
        <v>5</v>
      </c>
      <c r="BG22" s="130">
        <v>6</v>
      </c>
      <c r="BI22" s="130">
        <f t="shared" si="5"/>
        <v>149</v>
      </c>
      <c r="BJ22" s="351">
        <f t="shared" si="6"/>
        <v>5.137931034482759</v>
      </c>
      <c r="BK22" s="130">
        <v>5</v>
      </c>
      <c r="BM22" s="130">
        <v>5</v>
      </c>
      <c r="BN22" s="130">
        <v>3</v>
      </c>
      <c r="BO22" s="130">
        <v>7</v>
      </c>
      <c r="BQ22" s="130">
        <v>5</v>
      </c>
      <c r="BR22" s="130">
        <v>3</v>
      </c>
      <c r="BS22" s="130">
        <v>5</v>
      </c>
      <c r="BT22" s="130">
        <v>4</v>
      </c>
      <c r="BU22" s="130">
        <v>5</v>
      </c>
      <c r="BW22" s="130">
        <f t="shared" si="7"/>
        <v>106</v>
      </c>
      <c r="BX22" s="130">
        <f t="shared" si="8"/>
        <v>5.3</v>
      </c>
      <c r="BY22" s="123">
        <f t="shared" si="9"/>
        <v>5.204081632653061</v>
      </c>
      <c r="BZ22" s="239" t="s">
        <v>1297</v>
      </c>
      <c r="CA22" s="239" t="s">
        <v>1298</v>
      </c>
      <c r="CB22" s="130">
        <v>6</v>
      </c>
      <c r="CD22" s="130">
        <v>8</v>
      </c>
      <c r="CF22" s="130">
        <v>6</v>
      </c>
      <c r="CH22" s="130">
        <v>7</v>
      </c>
      <c r="CJ22" s="130">
        <v>5</v>
      </c>
      <c r="CL22" s="130">
        <v>6</v>
      </c>
      <c r="CN22" s="498">
        <v>3</v>
      </c>
      <c r="CP22" s="130">
        <v>7</v>
      </c>
      <c r="CR22" s="6">
        <f t="shared" si="10"/>
        <v>153</v>
      </c>
      <c r="CS22" s="123">
        <f t="shared" si="11"/>
        <v>5.666666666666667</v>
      </c>
      <c r="CT22" s="6">
        <v>6</v>
      </c>
      <c r="CV22" s="130">
        <v>5</v>
      </c>
      <c r="CX22" s="130">
        <v>6</v>
      </c>
      <c r="CZ22" s="130">
        <v>7</v>
      </c>
      <c r="DD22" s="6">
        <f t="shared" si="12"/>
        <v>121</v>
      </c>
      <c r="DE22" s="123">
        <f t="shared" si="13"/>
        <v>6.05</v>
      </c>
      <c r="DF22" s="123">
        <f t="shared" si="14"/>
        <v>5.829787234042553</v>
      </c>
      <c r="DG22" s="172">
        <f t="shared" si="15"/>
        <v>5.414965986394558</v>
      </c>
    </row>
    <row r="26" ht="15">
      <c r="BX26" s="52">
        <f>18700*1.2</f>
        <v>22440</v>
      </c>
    </row>
    <row r="27" spans="1:79" ht="15.75">
      <c r="A27" s="2">
        <v>18</v>
      </c>
      <c r="B27" s="19" t="s">
        <v>726</v>
      </c>
      <c r="C27" s="39" t="s">
        <v>66</v>
      </c>
      <c r="D27" s="29">
        <v>33745</v>
      </c>
      <c r="E27" s="2" t="s">
        <v>529</v>
      </c>
      <c r="F27" s="19" t="s">
        <v>390</v>
      </c>
      <c r="G27" s="14" t="s">
        <v>322</v>
      </c>
      <c r="H27" s="142"/>
      <c r="I27" s="3"/>
      <c r="J27" s="3">
        <v>5</v>
      </c>
      <c r="K27" s="3"/>
      <c r="L27" s="3">
        <v>7</v>
      </c>
      <c r="M27" s="3"/>
      <c r="N27" s="3">
        <v>8</v>
      </c>
      <c r="O27" s="3"/>
      <c r="P27" s="3">
        <v>5</v>
      </c>
      <c r="Q27" s="3"/>
      <c r="R27" s="3">
        <v>6</v>
      </c>
      <c r="S27" s="3"/>
      <c r="T27" s="3">
        <v>6</v>
      </c>
      <c r="U27" s="3"/>
      <c r="V27" s="3">
        <v>5</v>
      </c>
      <c r="W27" s="3"/>
      <c r="X27" s="3">
        <f>V27*V$5+T27*T$5+R27*R$5+P27*P$5+N27*N$5+L27*L$5</f>
        <v>171</v>
      </c>
      <c r="Y27" s="122">
        <f>X27/X$5</f>
        <v>6.107142857142857</v>
      </c>
      <c r="Z27" s="3">
        <v>8</v>
      </c>
      <c r="AA27" s="3"/>
      <c r="AB27" s="3">
        <v>8</v>
      </c>
      <c r="AC27" s="3"/>
      <c r="AD27" s="3">
        <v>7</v>
      </c>
      <c r="AE27" s="3"/>
      <c r="AF27" s="3">
        <v>7</v>
      </c>
      <c r="AG27" s="3"/>
      <c r="AH27" s="3">
        <v>9</v>
      </c>
      <c r="AI27" s="3"/>
      <c r="AJ27" s="3">
        <v>6</v>
      </c>
      <c r="AK27" s="3"/>
      <c r="AL27" s="3">
        <v>5</v>
      </c>
      <c r="AM27" s="3"/>
      <c r="AN27" s="8">
        <f>AL27*AL$5+AJ27*AJ$5+AH27*AH$5+AF27*AF$5+AD27*AD$5+AB27*AB$5+Z27*Z$5</f>
        <v>160</v>
      </c>
      <c r="AO27" s="122">
        <f>AN27/AN$5</f>
        <v>6.956521739130435</v>
      </c>
      <c r="AP27" s="122">
        <f>(AN27+X27)/AP$5</f>
        <v>6.490196078431373</v>
      </c>
      <c r="AQ27" s="192" t="s">
        <v>1299</v>
      </c>
      <c r="AR27" s="192" t="s">
        <v>1298</v>
      </c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>
        <f>BG27*BG$5+BE27*BE$5+BC27*BC$5+BA27*BA$5+AY27*AY$5+AW27*AW$5+AU27*AU$5+AS27*AS$5</f>
        <v>0</v>
      </c>
      <c r="BJ27" s="122">
        <f>BI27/BI$5</f>
        <v>0</v>
      </c>
      <c r="BX27" s="52">
        <f>BX26*1530</f>
        <v>34333200</v>
      </c>
      <c r="CA27" s="52">
        <f>36+32</f>
        <v>68</v>
      </c>
    </row>
    <row r="28" spans="1:79" ht="15.75">
      <c r="A28" s="25">
        <v>19</v>
      </c>
      <c r="B28" s="22" t="s">
        <v>353</v>
      </c>
      <c r="C28" s="45" t="s">
        <v>44</v>
      </c>
      <c r="D28" s="30">
        <v>33841</v>
      </c>
      <c r="E28" s="25" t="s">
        <v>38</v>
      </c>
      <c r="F28" s="22" t="s">
        <v>1084</v>
      </c>
      <c r="G28" s="16" t="s">
        <v>1085</v>
      </c>
      <c r="H28" s="143"/>
      <c r="I28" s="6"/>
      <c r="J28" s="6">
        <v>6</v>
      </c>
      <c r="K28" s="6"/>
      <c r="L28" s="6">
        <v>7</v>
      </c>
      <c r="M28" s="6"/>
      <c r="N28" s="6">
        <v>6</v>
      </c>
      <c r="O28" s="6"/>
      <c r="P28" s="6">
        <v>6</v>
      </c>
      <c r="Q28" s="6"/>
      <c r="R28" s="6">
        <v>5</v>
      </c>
      <c r="S28" s="6"/>
      <c r="T28" s="6">
        <v>5</v>
      </c>
      <c r="U28" s="6"/>
      <c r="V28" s="6">
        <v>5</v>
      </c>
      <c r="W28" s="6"/>
      <c r="X28" s="6">
        <f>V28*V$5+T28*T$5+R28*R$5+P28*P$5+N28*N$5+L28*L$5</f>
        <v>162</v>
      </c>
      <c r="Y28" s="123">
        <f>X28/X$5</f>
        <v>5.785714285714286</v>
      </c>
      <c r="Z28" s="6">
        <v>7</v>
      </c>
      <c r="AA28" s="6"/>
      <c r="AB28" s="6">
        <v>7</v>
      </c>
      <c r="AC28" s="6"/>
      <c r="AD28" s="6">
        <v>6</v>
      </c>
      <c r="AE28" s="6"/>
      <c r="AF28" s="6">
        <v>9</v>
      </c>
      <c r="AG28" s="6"/>
      <c r="AH28" s="6">
        <v>9</v>
      </c>
      <c r="AI28" s="6"/>
      <c r="AJ28" s="6">
        <v>6</v>
      </c>
      <c r="AK28" s="6"/>
      <c r="AL28" s="6">
        <v>5</v>
      </c>
      <c r="AM28" s="6"/>
      <c r="AN28" s="147">
        <f>AL28*AL$5+AJ28*AJ$5+AH28*AH$5+AF28*AF$5+AD28*AD$5+AB28*AB$5+Z28*Z$5</f>
        <v>154</v>
      </c>
      <c r="AO28" s="123">
        <f>AN28/AN$5</f>
        <v>6.695652173913044</v>
      </c>
      <c r="AP28" s="123">
        <f>(AN28+X28)/AP$5</f>
        <v>6.196078431372549</v>
      </c>
      <c r="AQ28" s="193" t="s">
        <v>1299</v>
      </c>
      <c r="AR28" s="193" t="s">
        <v>1298</v>
      </c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>
        <f>BG28*BG$5+BE28*BE$5+BC28*BC$5+BA28*BA$5+AY28*AY$5+AW28*AW$5+AU28*AU$5+AS28*AS$5</f>
        <v>0</v>
      </c>
      <c r="BJ28" s="123">
        <f>BI28/BI$5</f>
        <v>0</v>
      </c>
      <c r="BX28" s="52">
        <f>BX26*675</f>
        <v>15147000</v>
      </c>
      <c r="CA28" s="52">
        <f>7.3*0.3</f>
        <v>2.19</v>
      </c>
    </row>
    <row r="29" spans="76:79" ht="15">
      <c r="BX29" s="52">
        <f>18700*1.4</f>
        <v>26180</v>
      </c>
      <c r="CA29" s="52">
        <f>2.19+0.8+4.2</f>
        <v>7.19</v>
      </c>
    </row>
    <row r="30" spans="1:137" ht="18.75">
      <c r="A30" s="2">
        <v>9</v>
      </c>
      <c r="B30" s="19" t="s">
        <v>550</v>
      </c>
      <c r="C30" s="39" t="s">
        <v>203</v>
      </c>
      <c r="D30" s="29">
        <v>33810</v>
      </c>
      <c r="E30" s="2" t="s">
        <v>529</v>
      </c>
      <c r="F30" s="19" t="s">
        <v>149</v>
      </c>
      <c r="G30" s="14" t="s">
        <v>67</v>
      </c>
      <c r="H30" s="136">
        <v>6</v>
      </c>
      <c r="I30" s="136"/>
      <c r="J30" s="136">
        <v>6</v>
      </c>
      <c r="K30" s="136"/>
      <c r="L30" s="136">
        <v>6</v>
      </c>
      <c r="M30" s="136"/>
      <c r="N30" s="136">
        <v>6</v>
      </c>
      <c r="O30" s="136"/>
      <c r="P30" s="136">
        <v>6</v>
      </c>
      <c r="Q30" s="136"/>
      <c r="R30" s="136">
        <v>5</v>
      </c>
      <c r="S30" s="136"/>
      <c r="T30" s="136">
        <v>5</v>
      </c>
      <c r="U30" s="136"/>
      <c r="V30" s="136">
        <v>5</v>
      </c>
      <c r="W30" s="136"/>
      <c r="X30" s="136">
        <f>V30*V$5+T30*T$5+R30*R$5+P30*P$5+N30*N$5+L30*L$5</f>
        <v>155</v>
      </c>
      <c r="Y30" s="171">
        <f>X30/X$5</f>
        <v>5.535714285714286</v>
      </c>
      <c r="Z30" s="136">
        <v>5</v>
      </c>
      <c r="AA30" s="136"/>
      <c r="AB30" s="136">
        <v>8</v>
      </c>
      <c r="AC30" s="136"/>
      <c r="AD30" s="136">
        <v>6</v>
      </c>
      <c r="AE30" s="136"/>
      <c r="AF30" s="136">
        <v>7</v>
      </c>
      <c r="AG30" s="136"/>
      <c r="AH30" s="136">
        <v>9</v>
      </c>
      <c r="AI30" s="136"/>
      <c r="AJ30" s="136">
        <v>7</v>
      </c>
      <c r="AK30" s="136"/>
      <c r="AL30" s="136">
        <v>6</v>
      </c>
      <c r="AM30" s="136"/>
      <c r="AN30" s="210">
        <f>AL30*AL$5+AJ30*AJ$5+AH30*AH$5+AF30*AF$5+AD30*AD$5+AB30*AB$5+Z30*Z$5</f>
        <v>155</v>
      </c>
      <c r="AO30" s="171">
        <f>AN30/AN$5</f>
        <v>6.739130434782608</v>
      </c>
      <c r="AP30" s="171">
        <f>(AN30+X30)/AP$5</f>
        <v>6.078431372549019</v>
      </c>
      <c r="AQ30" s="192" t="s">
        <v>1299</v>
      </c>
      <c r="AR30" s="192" t="s">
        <v>1298</v>
      </c>
      <c r="AS30" s="212">
        <v>5</v>
      </c>
      <c r="AT30" s="212"/>
      <c r="AU30" s="212">
        <v>5</v>
      </c>
      <c r="AV30" s="212"/>
      <c r="AW30" s="212">
        <v>6</v>
      </c>
      <c r="AX30" s="212"/>
      <c r="AY30" s="212">
        <v>6</v>
      </c>
      <c r="AZ30" s="212"/>
      <c r="BA30" s="212">
        <v>7</v>
      </c>
      <c r="BB30" s="212"/>
      <c r="BC30" s="212">
        <v>5</v>
      </c>
      <c r="BD30" s="212">
        <v>4</v>
      </c>
      <c r="BE30" s="212">
        <v>7</v>
      </c>
      <c r="BF30" s="212"/>
      <c r="BG30" s="212">
        <v>5</v>
      </c>
      <c r="BH30" s="212"/>
      <c r="BI30" s="212">
        <f>BG30*BG$5+BE30*BE$5+BC30*BC$5+BA30*BA$5+AY30*AY$5+AW30*AW$5+AU30*AU$5+AS30*AS$5</f>
        <v>164</v>
      </c>
      <c r="BJ30" s="122">
        <f>BI30/BI$5</f>
        <v>5.655172413793103</v>
      </c>
      <c r="BK30" s="325">
        <v>7</v>
      </c>
      <c r="BL30" s="325"/>
      <c r="BM30" s="325">
        <v>8</v>
      </c>
      <c r="BN30" s="325"/>
      <c r="BO30" s="325">
        <v>5</v>
      </c>
      <c r="BP30" s="325"/>
      <c r="BQ30" s="325">
        <v>7</v>
      </c>
      <c r="BR30" s="325">
        <v>3</v>
      </c>
      <c r="BS30" s="325">
        <v>4</v>
      </c>
      <c r="BT30" s="325">
        <v>4</v>
      </c>
      <c r="BU30" s="325">
        <v>6</v>
      </c>
      <c r="BV30" s="325"/>
      <c r="BW30" s="325">
        <f>BU30*BU$5+BS30*BS$5+BQ30*BQ$5+BO30*BO$5+BM30*BM$5+BK30*BK$5</f>
        <v>123</v>
      </c>
      <c r="BX30" s="326">
        <f>BW30/BW$5</f>
        <v>6.15</v>
      </c>
      <c r="BY30" s="122">
        <f>(BW30+BI30)/BY$5</f>
        <v>5.857142857142857</v>
      </c>
      <c r="BZ30" s="238" t="s">
        <v>1297</v>
      </c>
      <c r="CA30" s="238" t="s">
        <v>1298</v>
      </c>
      <c r="CB30" s="3"/>
      <c r="CC30" s="3" t="s">
        <v>1397</v>
      </c>
      <c r="CD30" s="3"/>
      <c r="CE30" s="3"/>
      <c r="CF30" s="3"/>
      <c r="CG30" s="3"/>
      <c r="CH30" s="3"/>
      <c r="CI30" s="3"/>
      <c r="CJ30" s="3"/>
      <c r="CK30" s="3"/>
      <c r="CL30" s="3"/>
      <c r="CM30" s="3" t="s">
        <v>1229</v>
      </c>
      <c r="CN30" s="3"/>
      <c r="CO30" s="3"/>
      <c r="CP30" s="3"/>
      <c r="CQ30" s="3"/>
      <c r="CR30" s="3">
        <f>CP30*CP$5+CN30*CN$5+CL30*CL$5+CJ30*CJ$5+CH30*CH$5+CF30*CF$5+CD30*CD$5+CB30*CB$5</f>
        <v>0</v>
      </c>
      <c r="CS30" s="122">
        <f>CR30/CR$5</f>
        <v>0</v>
      </c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</row>
    <row r="31" ht="15">
      <c r="BX31" s="52">
        <f>BX26*1953</f>
        <v>43825320</v>
      </c>
    </row>
    <row r="32" ht="15">
      <c r="BX32" s="52">
        <f>BX26*1032</f>
        <v>23158080</v>
      </c>
    </row>
    <row r="61" spans="1:62" ht="15">
      <c r="A61" s="2">
        <v>25</v>
      </c>
      <c r="B61" s="19" t="s">
        <v>1083</v>
      </c>
      <c r="C61" s="39" t="s">
        <v>123</v>
      </c>
      <c r="D61" s="29">
        <v>33704</v>
      </c>
      <c r="E61" s="2" t="s">
        <v>38</v>
      </c>
      <c r="F61" s="19" t="s">
        <v>75</v>
      </c>
      <c r="G61" s="14" t="s">
        <v>67</v>
      </c>
      <c r="H61" s="3">
        <v>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5">
      <c r="A62" s="2">
        <v>21</v>
      </c>
      <c r="B62" s="19" t="s">
        <v>1042</v>
      </c>
      <c r="C62" s="39" t="s">
        <v>38</v>
      </c>
      <c r="D62" s="29">
        <v>33654</v>
      </c>
      <c r="E62" s="2" t="s">
        <v>529</v>
      </c>
      <c r="F62" s="19" t="s">
        <v>390</v>
      </c>
      <c r="G62" s="14" t="s">
        <v>67</v>
      </c>
      <c r="H62" s="3">
        <v>7</v>
      </c>
      <c r="I62" s="3"/>
      <c r="J62" s="3"/>
      <c r="K62" s="3"/>
      <c r="L62" s="3">
        <v>3</v>
      </c>
      <c r="M62" s="3"/>
      <c r="N62" s="3">
        <v>6</v>
      </c>
      <c r="O62" s="3"/>
      <c r="P62" s="132">
        <v>3</v>
      </c>
      <c r="Q62" s="3">
        <v>3</v>
      </c>
      <c r="R62" s="3">
        <v>3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5.75">
      <c r="A63" s="25">
        <v>27</v>
      </c>
      <c r="B63" s="22" t="s">
        <v>31</v>
      </c>
      <c r="C63" s="45" t="s">
        <v>992</v>
      </c>
      <c r="D63" s="30">
        <v>33928</v>
      </c>
      <c r="E63" s="25" t="s">
        <v>38</v>
      </c>
      <c r="F63" s="22" t="s">
        <v>1086</v>
      </c>
      <c r="G63" s="16" t="s">
        <v>1087</v>
      </c>
      <c r="H63" s="6"/>
      <c r="I63" s="6"/>
      <c r="J63" s="6"/>
      <c r="K63" s="6"/>
      <c r="L63" s="6">
        <v>6</v>
      </c>
      <c r="M63" s="6"/>
      <c r="N63" s="6">
        <v>7</v>
      </c>
      <c r="O63" s="6"/>
      <c r="P63" s="6">
        <v>6</v>
      </c>
      <c r="Q63" s="6"/>
      <c r="R63" s="6">
        <v>6</v>
      </c>
      <c r="S63" s="6">
        <v>4</v>
      </c>
      <c r="T63" s="6">
        <v>8</v>
      </c>
      <c r="U63" s="6"/>
      <c r="V63" s="6">
        <v>6</v>
      </c>
      <c r="W63" s="6"/>
      <c r="X63" s="6">
        <f>V63*V$5+T63*T$5+R63*R$5+P63*P$5+N63*N$5+L63*L$5</f>
        <v>177</v>
      </c>
      <c r="Y63" s="123">
        <f>X63/X$5</f>
        <v>6.321428571428571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6" spans="1:62" ht="15.75">
      <c r="A66" s="2">
        <v>5</v>
      </c>
      <c r="B66" s="19" t="s">
        <v>1072</v>
      </c>
      <c r="C66" s="39" t="s">
        <v>853</v>
      </c>
      <c r="D66" s="29">
        <v>33822</v>
      </c>
      <c r="E66" s="2" t="s">
        <v>529</v>
      </c>
      <c r="F66" s="19" t="s">
        <v>75</v>
      </c>
      <c r="G66" s="14" t="s">
        <v>322</v>
      </c>
      <c r="H66" s="3"/>
      <c r="I66" s="3"/>
      <c r="J66" s="3"/>
      <c r="K66" s="3"/>
      <c r="L66" s="3">
        <v>8</v>
      </c>
      <c r="M66" s="3"/>
      <c r="N66" s="3">
        <v>7</v>
      </c>
      <c r="O66" s="3"/>
      <c r="P66" s="3">
        <v>8</v>
      </c>
      <c r="Q66" s="3"/>
      <c r="R66" s="3">
        <v>5</v>
      </c>
      <c r="S66" s="3"/>
      <c r="T66" s="3">
        <v>9</v>
      </c>
      <c r="U66" s="3"/>
      <c r="V66" s="3">
        <v>7</v>
      </c>
      <c r="W66" s="3"/>
      <c r="X66" s="3">
        <f>V66*V$5+T66*T$5+R66*R$5+P66*P$5+N66*N$5+L66*L$5</f>
        <v>204</v>
      </c>
      <c r="Y66" s="122">
        <f>X66/X$5</f>
        <v>7.285714285714286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5.75">
      <c r="A67" s="2">
        <v>13</v>
      </c>
      <c r="B67" s="19" t="s">
        <v>238</v>
      </c>
      <c r="C67" s="39" t="s">
        <v>1074</v>
      </c>
      <c r="D67" s="29">
        <v>33607</v>
      </c>
      <c r="E67" s="2" t="s">
        <v>38</v>
      </c>
      <c r="F67" s="13" t="s">
        <v>1075</v>
      </c>
      <c r="G67" s="14" t="s">
        <v>68</v>
      </c>
      <c r="H67" s="3"/>
      <c r="I67" s="3"/>
      <c r="J67" s="3"/>
      <c r="K67" s="3"/>
      <c r="L67" s="3">
        <v>6</v>
      </c>
      <c r="M67" s="3"/>
      <c r="N67" s="3">
        <v>6</v>
      </c>
      <c r="O67" s="3"/>
      <c r="P67" s="3">
        <v>8</v>
      </c>
      <c r="Q67" s="3"/>
      <c r="R67" s="3">
        <v>6</v>
      </c>
      <c r="S67" s="3"/>
      <c r="T67" s="3">
        <v>8</v>
      </c>
      <c r="U67" s="3"/>
      <c r="V67" s="3">
        <v>4</v>
      </c>
      <c r="W67" s="3"/>
      <c r="X67" s="3">
        <f>V67*V$5+T67*T$5+R67*R$5+P67*P$5+N67*N$5+L67*L$5</f>
        <v>174</v>
      </c>
      <c r="Y67" s="122">
        <f>X67/X$5</f>
        <v>6.214285714285714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15.75">
      <c r="A68" s="2">
        <v>17</v>
      </c>
      <c r="B68" s="19" t="s">
        <v>660</v>
      </c>
      <c r="C68" s="39" t="s">
        <v>457</v>
      </c>
      <c r="D68" s="29">
        <v>33891</v>
      </c>
      <c r="E68" s="2" t="s">
        <v>529</v>
      </c>
      <c r="F68" s="19" t="s">
        <v>630</v>
      </c>
      <c r="G68" s="14" t="s">
        <v>102</v>
      </c>
      <c r="H68" s="3">
        <v>7</v>
      </c>
      <c r="I68" s="3"/>
      <c r="J68" s="3"/>
      <c r="K68" s="3"/>
      <c r="L68" s="3">
        <v>7</v>
      </c>
      <c r="M68" s="3"/>
      <c r="N68" s="3">
        <v>6</v>
      </c>
      <c r="O68" s="3"/>
      <c r="P68" s="3">
        <v>7</v>
      </c>
      <c r="Q68" s="3"/>
      <c r="R68" s="132">
        <v>4</v>
      </c>
      <c r="S68" s="3">
        <v>3</v>
      </c>
      <c r="T68" s="3">
        <v>7</v>
      </c>
      <c r="U68" s="3"/>
      <c r="V68" s="3">
        <v>4</v>
      </c>
      <c r="W68" s="3"/>
      <c r="X68" s="3">
        <f>V68*V$5+T68*T$5+R68*R$5+P68*P$5+N68*N$5+L68*L$5</f>
        <v>163</v>
      </c>
      <c r="Y68" s="122">
        <f>X68/X$5</f>
        <v>5.821428571428571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15.75">
      <c r="A69" s="2">
        <v>20</v>
      </c>
      <c r="B69" s="19" t="s">
        <v>1079</v>
      </c>
      <c r="C69" s="39" t="s">
        <v>37</v>
      </c>
      <c r="D69" s="29">
        <v>33368</v>
      </c>
      <c r="E69" s="2" t="s">
        <v>38</v>
      </c>
      <c r="F69" s="19" t="s">
        <v>1080</v>
      </c>
      <c r="G69" s="14" t="s">
        <v>245</v>
      </c>
      <c r="H69" s="3">
        <v>6</v>
      </c>
      <c r="I69" s="3"/>
      <c r="J69" s="3"/>
      <c r="K69" s="3"/>
      <c r="L69" s="132">
        <v>2</v>
      </c>
      <c r="M69" s="3" t="s">
        <v>1244</v>
      </c>
      <c r="N69" s="132">
        <v>2</v>
      </c>
      <c r="O69" s="3">
        <v>2</v>
      </c>
      <c r="P69" s="132">
        <v>2</v>
      </c>
      <c r="Q69" s="3">
        <v>2</v>
      </c>
      <c r="R69" s="132">
        <v>2</v>
      </c>
      <c r="S69" s="3">
        <v>2</v>
      </c>
      <c r="T69" s="3">
        <v>2</v>
      </c>
      <c r="U69" s="3"/>
      <c r="V69" s="3">
        <v>1</v>
      </c>
      <c r="W69" s="3"/>
      <c r="X69" s="3">
        <f>V69*V$5+T69*T$5+R69*R$5+P69*P$5+N69*N$5+L69*L$5</f>
        <v>51</v>
      </c>
      <c r="Y69" s="122">
        <f>X69/X$5</f>
        <v>1.8214285714285714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15.75">
      <c r="A70" s="2">
        <v>25</v>
      </c>
      <c r="B70" s="19" t="s">
        <v>702</v>
      </c>
      <c r="C70" s="39" t="s">
        <v>56</v>
      </c>
      <c r="D70" s="29">
        <v>33674</v>
      </c>
      <c r="E70" s="2" t="s">
        <v>38</v>
      </c>
      <c r="F70" s="19" t="s">
        <v>72</v>
      </c>
      <c r="G70" s="14" t="s">
        <v>67</v>
      </c>
      <c r="H70" s="3">
        <v>6</v>
      </c>
      <c r="I70" s="3"/>
      <c r="J70" s="3"/>
      <c r="K70" s="3"/>
      <c r="L70" s="3">
        <v>6</v>
      </c>
      <c r="M70" s="3"/>
      <c r="N70" s="3">
        <v>5</v>
      </c>
      <c r="O70" s="3"/>
      <c r="P70" s="3">
        <v>6</v>
      </c>
      <c r="Q70" s="3"/>
      <c r="R70" s="3">
        <v>6</v>
      </c>
      <c r="S70" s="3">
        <v>3</v>
      </c>
      <c r="T70" s="3">
        <v>2</v>
      </c>
      <c r="U70" s="3"/>
      <c r="V70" s="3">
        <v>3</v>
      </c>
      <c r="W70" s="3"/>
      <c r="X70" s="3">
        <f>V70*V$5+T70*T$5+R70*R$5+P70*P$5+N70*N$5+L70*L$5</f>
        <v>138</v>
      </c>
      <c r="Y70" s="122">
        <f>X70/X$5</f>
        <v>4.928571428571429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3" spans="1:62" ht="15.75">
      <c r="A73" s="2">
        <v>6</v>
      </c>
      <c r="B73" s="19" t="s">
        <v>1073</v>
      </c>
      <c r="C73" s="39" t="s">
        <v>271</v>
      </c>
      <c r="D73" s="29">
        <v>33958</v>
      </c>
      <c r="E73" s="2" t="s">
        <v>38</v>
      </c>
      <c r="F73" s="19" t="s">
        <v>522</v>
      </c>
      <c r="G73" s="14" t="s">
        <v>148</v>
      </c>
      <c r="H73" s="3">
        <v>6</v>
      </c>
      <c r="I73" s="3"/>
      <c r="J73" s="3">
        <v>6</v>
      </c>
      <c r="K73" s="3"/>
      <c r="L73" s="3">
        <v>6</v>
      </c>
      <c r="M73" s="3"/>
      <c r="N73" s="3">
        <v>5</v>
      </c>
      <c r="O73" s="3"/>
      <c r="P73" s="3">
        <v>8</v>
      </c>
      <c r="Q73" s="3"/>
      <c r="R73" s="3">
        <v>5</v>
      </c>
      <c r="S73" s="3"/>
      <c r="T73" s="142"/>
      <c r="U73" s="3" t="s">
        <v>1229</v>
      </c>
      <c r="V73" s="3">
        <v>6</v>
      </c>
      <c r="W73" s="3"/>
      <c r="X73" s="3">
        <f>V73*V$5+T73*T$5+R73*R$5+P73*P$5+N73*N$5+L73*L$5</f>
        <v>152</v>
      </c>
      <c r="Y73" s="122">
        <f>X73/X$5</f>
        <v>5.428571428571429</v>
      </c>
      <c r="Z73" s="142">
        <v>4</v>
      </c>
      <c r="AA73" s="3">
        <v>3</v>
      </c>
      <c r="AB73" s="142"/>
      <c r="AC73" s="3" t="s">
        <v>1229</v>
      </c>
      <c r="AD73" s="142">
        <v>4</v>
      </c>
      <c r="AE73" s="3">
        <v>2</v>
      </c>
      <c r="AF73" s="3">
        <v>7</v>
      </c>
      <c r="AG73" s="3"/>
      <c r="AH73" s="3">
        <v>8</v>
      </c>
      <c r="AI73" s="3"/>
      <c r="AJ73" s="142"/>
      <c r="AK73" s="3" t="s">
        <v>1229</v>
      </c>
      <c r="AL73" s="3">
        <v>6</v>
      </c>
      <c r="AM73" s="3"/>
      <c r="AN73" s="8">
        <f>AL73*AL$5+AJ73*AJ$5+AH73*AH$5+AF73*AF$5+AD73*AD$5+AB73*AB$5+Z73*Z$5</f>
        <v>96</v>
      </c>
      <c r="AO73" s="122">
        <f>AN73/AN$5</f>
        <v>4.173913043478261</v>
      </c>
      <c r="AP73" s="169">
        <f>(AN73+X73)/AP$5</f>
        <v>4.862745098039215</v>
      </c>
      <c r="AQ73" s="192" t="s">
        <v>1302</v>
      </c>
      <c r="AR73" s="192" t="s">
        <v>1303</v>
      </c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171"/>
      <c r="BJ73" s="3"/>
    </row>
    <row r="74" spans="1:62" ht="15.75">
      <c r="A74" s="2">
        <v>13</v>
      </c>
      <c r="B74" s="19" t="s">
        <v>31</v>
      </c>
      <c r="C74" s="39" t="s">
        <v>438</v>
      </c>
      <c r="D74" s="29">
        <v>33749</v>
      </c>
      <c r="E74" s="2" t="s">
        <v>38</v>
      </c>
      <c r="F74" s="19" t="s">
        <v>72</v>
      </c>
      <c r="G74" s="14" t="s">
        <v>67</v>
      </c>
      <c r="H74" s="3">
        <v>7</v>
      </c>
      <c r="I74" s="3"/>
      <c r="J74" s="3">
        <v>6</v>
      </c>
      <c r="K74" s="3"/>
      <c r="L74" s="3">
        <v>5</v>
      </c>
      <c r="M74" s="3"/>
      <c r="N74" s="3">
        <v>6</v>
      </c>
      <c r="O74" s="3"/>
      <c r="P74" s="3">
        <v>5</v>
      </c>
      <c r="Q74" s="3"/>
      <c r="R74" s="3">
        <v>6</v>
      </c>
      <c r="S74" s="3"/>
      <c r="T74" s="3">
        <v>5</v>
      </c>
      <c r="U74" s="3"/>
      <c r="V74" s="142">
        <v>3</v>
      </c>
      <c r="W74" s="3"/>
      <c r="X74" s="3">
        <f>V74*V$5+T74*T$5+R74*R$5+P74*P$5+N74*N$5+L74*L$5</f>
        <v>138</v>
      </c>
      <c r="Y74" s="122">
        <f>X74/X$5</f>
        <v>4.928571428571429</v>
      </c>
      <c r="Z74" s="3">
        <v>5</v>
      </c>
      <c r="AA74" s="3">
        <v>4</v>
      </c>
      <c r="AB74" s="3">
        <v>5</v>
      </c>
      <c r="AC74" s="3"/>
      <c r="AD74" s="3">
        <v>5</v>
      </c>
      <c r="AE74" s="3">
        <v>4</v>
      </c>
      <c r="AF74" s="142">
        <v>4</v>
      </c>
      <c r="AG74" s="3">
        <v>1</v>
      </c>
      <c r="AH74" s="3">
        <v>6</v>
      </c>
      <c r="AI74" s="3"/>
      <c r="AJ74" s="142">
        <v>4</v>
      </c>
      <c r="AK74" s="3">
        <v>1</v>
      </c>
      <c r="AL74" s="3">
        <v>5</v>
      </c>
      <c r="AM74" s="3">
        <v>4</v>
      </c>
      <c r="AN74" s="8">
        <f>AL74*AL$5+AJ74*AJ$5+AH74*AH$5+AF74*AF$5+AD74*AD$5+AB74*AB$5+Z74*Z$5</f>
        <v>113</v>
      </c>
      <c r="AO74" s="122">
        <f>AN74/AN$5</f>
        <v>4.913043478260869</v>
      </c>
      <c r="AP74" s="169">
        <f>(AN74+X74)/AP$5</f>
        <v>4.921568627450981</v>
      </c>
      <c r="AQ74" s="192" t="s">
        <v>1302</v>
      </c>
      <c r="AR74" s="192" t="s">
        <v>1303</v>
      </c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171"/>
      <c r="BJ74" s="3"/>
    </row>
  </sheetData>
  <mergeCells count="17">
    <mergeCell ref="BG3:BH4"/>
    <mergeCell ref="AW3:AX4"/>
    <mergeCell ref="AY3:AZ4"/>
    <mergeCell ref="BA3:BB4"/>
    <mergeCell ref="BC3:BD4"/>
    <mergeCell ref="F3:G5"/>
    <mergeCell ref="AS3:AT4"/>
    <mergeCell ref="AU3:AV4"/>
    <mergeCell ref="BE3:BF4"/>
    <mergeCell ref="A3:A5"/>
    <mergeCell ref="B3:C5"/>
    <mergeCell ref="D3:D5"/>
    <mergeCell ref="E3:E5"/>
    <mergeCell ref="A1:G1"/>
    <mergeCell ref="A2:G2"/>
    <mergeCell ref="H2:AQ2"/>
    <mergeCell ref="AS2:BY2"/>
  </mergeCells>
  <conditionalFormatting sqref="EF30 ED30 DO30 EA30 DQ30 DS30 DW30 DU30 DY30 EF6:EF21 ED6:ED21 DO6:DO21 EA6:EA21 DQ6:DQ21 DS6:DS21 DW6:DW21 DU6:DU21 DY6:DY21 DE30:DH30 CZ30 DL30:DM30 CX30 DB30 DJ30 CS6:CS22 CV6:CV21 CZ6:CZ21 DL6:DM21 CX6:CX21 DB6:DB21 DJ6:DJ21 AO30:AP30 AS27:AS28 AU30 AU27:AU28 AW30 AW27:AW28 AS30 BA27:BA28 BC30 BC27:BC28 BG30 BG27:BG28 BJ27:BJ28 BA30 BM30 BO30 BQ30 BS30 BU30 CB30 BX30 H30 J30 L30 N30 P30 R30 T30 V30 Y30:Z30 AB30 AD30 AF30 AH30 AJ30 AL30 BK14:BK21 BJ14:BJ22 BJ30:BK30 CN30 CF30 CJ30 CD30 CH30 CL30 CP30 CU30:CV30 CS30 AO6:AP22 AU6:AU21 AW6:AW21 AS6:AS22 BC6:BC21 BG6:BG21 BA6:BA22 BM6:BM21 BO6:BO21 BQ6:BQ21 BS6:BS21 BU6:BU21 CB6:CB21 BX6:BX21 H6:H22 J6:J22 L6:L22 N6:N22 P6:P22 R6:R22 T6:T22 V6:V22 Y6:Z22 AB6:AB22 AD6:AD22 AF6:AF22 AH6:AH22 AJ6:AJ22 AL6:AL22 BJ6:BK13 CN6:CN21 CF6:CF21 CJ6:CJ21 CD6:CD21 CH6:CH21 CL6:CL21 CP6:CP21 DE6:DH21 DE22:DG22">
    <cfRule type="cellIs" priority="1" dxfId="0" operator="lessThan" stopIfTrue="1">
      <formula>5</formula>
    </cfRule>
  </conditionalFormatting>
  <conditionalFormatting sqref="CU6:CU21">
    <cfRule type="cellIs" priority="2" dxfId="1" operator="lessThan" stopIfTrue="1">
      <formula>5</formula>
    </cfRule>
  </conditionalFormatting>
  <printOptions/>
  <pageMargins left="0.23" right="0.18" top="0.62" bottom="1" header="0.38" footer="0.5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J15" sqref="J15"/>
    </sheetView>
  </sheetViews>
  <sheetFormatPr defaultColWidth="9.140625" defaultRowHeight="12.75"/>
  <cols>
    <col min="1" max="1" width="6.00390625" style="75" customWidth="1"/>
    <col min="2" max="2" width="18.28125" style="31" bestFit="1" customWidth="1"/>
    <col min="3" max="3" width="8.00390625" style="31" bestFit="1" customWidth="1"/>
    <col min="4" max="4" width="11.28125" style="75" bestFit="1" customWidth="1"/>
    <col min="5" max="5" width="7.421875" style="75" customWidth="1"/>
    <col min="6" max="6" width="13.57421875" style="76" bestFit="1" customWidth="1"/>
    <col min="7" max="7" width="12.7109375" style="77" customWidth="1"/>
    <col min="8" max="8" width="7.421875" style="31" customWidth="1"/>
    <col min="9" max="16384" width="9.140625" style="31" customWidth="1"/>
  </cols>
  <sheetData>
    <row r="1" spans="1:7" ht="17.25">
      <c r="A1" s="456" t="s">
        <v>1088</v>
      </c>
      <c r="B1" s="456"/>
      <c r="C1" s="456"/>
      <c r="D1" s="456"/>
      <c r="E1" s="456"/>
      <c r="F1" s="456"/>
      <c r="G1" s="456"/>
    </row>
    <row r="2" spans="1:7" ht="15">
      <c r="A2" s="457" t="s">
        <v>1089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5" spans="1:7" ht="15.75">
      <c r="A5" s="59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1090</v>
      </c>
      <c r="C6" s="37" t="s">
        <v>165</v>
      </c>
      <c r="D6" s="28">
        <v>33674</v>
      </c>
      <c r="E6" s="7" t="s">
        <v>529</v>
      </c>
      <c r="F6" s="11" t="s">
        <v>420</v>
      </c>
      <c r="G6" s="12" t="s">
        <v>322</v>
      </c>
    </row>
    <row r="7" spans="1:7" ht="15">
      <c r="A7" s="2">
        <v>2</v>
      </c>
      <c r="B7" s="19" t="s">
        <v>1091</v>
      </c>
      <c r="C7" s="39" t="s">
        <v>165</v>
      </c>
      <c r="D7" s="29">
        <v>33655</v>
      </c>
      <c r="E7" s="2" t="s">
        <v>38</v>
      </c>
      <c r="F7" s="13" t="s">
        <v>767</v>
      </c>
      <c r="G7" s="14" t="s">
        <v>360</v>
      </c>
    </row>
    <row r="8" spans="1:7" ht="15">
      <c r="A8" s="2">
        <v>3</v>
      </c>
      <c r="B8" s="19" t="s">
        <v>525</v>
      </c>
      <c r="C8" s="39" t="s">
        <v>1092</v>
      </c>
      <c r="D8" s="29">
        <v>33558</v>
      </c>
      <c r="E8" s="2" t="s">
        <v>38</v>
      </c>
      <c r="F8" s="13" t="s">
        <v>420</v>
      </c>
      <c r="G8" s="14" t="s">
        <v>322</v>
      </c>
    </row>
    <row r="9" spans="1:7" ht="15">
      <c r="A9" s="2">
        <v>4</v>
      </c>
      <c r="B9" s="19" t="s">
        <v>550</v>
      </c>
      <c r="C9" s="39" t="s">
        <v>61</v>
      </c>
      <c r="D9" s="29">
        <v>33924</v>
      </c>
      <c r="E9" s="2" t="s">
        <v>529</v>
      </c>
      <c r="F9" s="13" t="s">
        <v>526</v>
      </c>
      <c r="G9" s="14" t="s">
        <v>1093</v>
      </c>
    </row>
    <row r="10" spans="1:7" ht="15">
      <c r="A10" s="2">
        <v>5</v>
      </c>
      <c r="B10" s="19" t="s">
        <v>1094</v>
      </c>
      <c r="C10" s="39" t="s">
        <v>700</v>
      </c>
      <c r="D10" s="29">
        <v>33924</v>
      </c>
      <c r="E10" s="2" t="s">
        <v>38</v>
      </c>
      <c r="F10" s="13" t="s">
        <v>420</v>
      </c>
      <c r="G10" s="14" t="s">
        <v>322</v>
      </c>
    </row>
    <row r="11" spans="1:7" ht="15">
      <c r="A11" s="2">
        <v>6</v>
      </c>
      <c r="B11" s="19" t="s">
        <v>1095</v>
      </c>
      <c r="C11" s="39" t="s">
        <v>700</v>
      </c>
      <c r="D11" s="29">
        <v>33734</v>
      </c>
      <c r="E11" s="2" t="s">
        <v>38</v>
      </c>
      <c r="F11" s="13" t="s">
        <v>85</v>
      </c>
      <c r="G11" s="14" t="s">
        <v>67</v>
      </c>
    </row>
    <row r="12" spans="1:7" ht="15">
      <c r="A12" s="2">
        <v>7</v>
      </c>
      <c r="B12" s="19" t="s">
        <v>1096</v>
      </c>
      <c r="C12" s="39" t="s">
        <v>1097</v>
      </c>
      <c r="D12" s="29">
        <v>33862</v>
      </c>
      <c r="E12" s="2" t="s">
        <v>529</v>
      </c>
      <c r="F12" s="13" t="s">
        <v>544</v>
      </c>
      <c r="G12" s="14" t="s">
        <v>322</v>
      </c>
    </row>
    <row r="13" spans="1:7" ht="15">
      <c r="A13" s="2">
        <v>8</v>
      </c>
      <c r="B13" s="19" t="s">
        <v>886</v>
      </c>
      <c r="C13" s="39" t="s">
        <v>1098</v>
      </c>
      <c r="D13" s="29">
        <v>33727</v>
      </c>
      <c r="E13" s="2" t="s">
        <v>529</v>
      </c>
      <c r="F13" s="13" t="s">
        <v>420</v>
      </c>
      <c r="G13" s="14" t="s">
        <v>322</v>
      </c>
    </row>
    <row r="14" spans="1:7" ht="15">
      <c r="A14" s="2">
        <v>9</v>
      </c>
      <c r="B14" s="19" t="s">
        <v>46</v>
      </c>
      <c r="C14" s="39" t="s">
        <v>271</v>
      </c>
      <c r="D14" s="29" t="s">
        <v>1099</v>
      </c>
      <c r="E14" s="2" t="s">
        <v>38</v>
      </c>
      <c r="F14" s="13" t="s">
        <v>75</v>
      </c>
      <c r="G14" s="14" t="s">
        <v>322</v>
      </c>
    </row>
    <row r="15" spans="1:7" ht="15">
      <c r="A15" s="2">
        <v>10</v>
      </c>
      <c r="B15" s="19" t="s">
        <v>1100</v>
      </c>
      <c r="C15" s="39" t="s">
        <v>272</v>
      </c>
      <c r="D15" s="29">
        <v>33861</v>
      </c>
      <c r="E15" s="2" t="s">
        <v>529</v>
      </c>
      <c r="F15" s="13" t="s">
        <v>1061</v>
      </c>
      <c r="G15" s="14" t="s">
        <v>67</v>
      </c>
    </row>
    <row r="16" spans="1:7" ht="15">
      <c r="A16" s="2">
        <v>11</v>
      </c>
      <c r="B16" s="19" t="s">
        <v>613</v>
      </c>
      <c r="C16" s="39" t="s">
        <v>797</v>
      </c>
      <c r="D16" s="29">
        <v>33719</v>
      </c>
      <c r="E16" s="2" t="s">
        <v>529</v>
      </c>
      <c r="F16" s="13" t="s">
        <v>1101</v>
      </c>
      <c r="G16" s="14" t="s">
        <v>78</v>
      </c>
    </row>
    <row r="17" spans="1:7" ht="15">
      <c r="A17" s="2">
        <v>12</v>
      </c>
      <c r="B17" s="19" t="s">
        <v>802</v>
      </c>
      <c r="C17" s="39" t="s">
        <v>303</v>
      </c>
      <c r="D17" s="29">
        <v>33928</v>
      </c>
      <c r="E17" s="2" t="s">
        <v>529</v>
      </c>
      <c r="F17" s="13" t="s">
        <v>390</v>
      </c>
      <c r="G17" s="14" t="s">
        <v>67</v>
      </c>
    </row>
    <row r="18" spans="1:7" ht="15">
      <c r="A18" s="2">
        <v>13</v>
      </c>
      <c r="B18" s="19" t="s">
        <v>1102</v>
      </c>
      <c r="C18" s="39" t="s">
        <v>862</v>
      </c>
      <c r="D18" s="29">
        <v>33897</v>
      </c>
      <c r="E18" s="2" t="s">
        <v>529</v>
      </c>
      <c r="F18" s="13" t="s">
        <v>420</v>
      </c>
      <c r="G18" s="14" t="s">
        <v>67</v>
      </c>
    </row>
    <row r="19" spans="1:7" ht="15">
      <c r="A19" s="2">
        <v>14</v>
      </c>
      <c r="B19" s="19" t="s">
        <v>517</v>
      </c>
      <c r="C19" s="39" t="s">
        <v>307</v>
      </c>
      <c r="D19" s="29">
        <v>33848</v>
      </c>
      <c r="E19" s="2" t="s">
        <v>38</v>
      </c>
      <c r="F19" s="13" t="s">
        <v>420</v>
      </c>
      <c r="G19" s="14" t="s">
        <v>322</v>
      </c>
    </row>
    <row r="20" spans="1:7" ht="15">
      <c r="A20" s="2">
        <v>15</v>
      </c>
      <c r="B20" s="19" t="s">
        <v>642</v>
      </c>
      <c r="C20" s="39" t="s">
        <v>438</v>
      </c>
      <c r="D20" s="29">
        <v>33702</v>
      </c>
      <c r="E20" s="2" t="s">
        <v>529</v>
      </c>
      <c r="F20" s="13" t="s">
        <v>420</v>
      </c>
      <c r="G20" s="14" t="s">
        <v>67</v>
      </c>
    </row>
    <row r="21" spans="1:7" ht="15">
      <c r="A21" s="2">
        <v>16</v>
      </c>
      <c r="B21" s="19" t="s">
        <v>1103</v>
      </c>
      <c r="C21" s="39" t="s">
        <v>614</v>
      </c>
      <c r="D21" s="29">
        <v>33684</v>
      </c>
      <c r="E21" s="2" t="s">
        <v>529</v>
      </c>
      <c r="F21" s="13" t="s">
        <v>85</v>
      </c>
      <c r="G21" s="14" t="s">
        <v>322</v>
      </c>
    </row>
    <row r="22" spans="1:7" ht="15">
      <c r="A22" s="2">
        <v>17</v>
      </c>
      <c r="B22" s="19" t="s">
        <v>299</v>
      </c>
      <c r="C22" s="39" t="s">
        <v>314</v>
      </c>
      <c r="D22" s="29">
        <v>33680</v>
      </c>
      <c r="E22" s="2" t="s">
        <v>38</v>
      </c>
      <c r="F22" s="13" t="s">
        <v>420</v>
      </c>
      <c r="G22" s="14" t="s">
        <v>322</v>
      </c>
    </row>
    <row r="23" spans="1:7" ht="15">
      <c r="A23" s="2">
        <v>18</v>
      </c>
      <c r="B23" s="19" t="s">
        <v>432</v>
      </c>
      <c r="C23" s="39" t="s">
        <v>63</v>
      </c>
      <c r="D23" s="29">
        <v>33672</v>
      </c>
      <c r="E23" s="2" t="s">
        <v>38</v>
      </c>
      <c r="F23" s="13" t="s">
        <v>83</v>
      </c>
      <c r="G23" s="14" t="s">
        <v>322</v>
      </c>
    </row>
    <row r="24" spans="1:7" ht="15">
      <c r="A24" s="2">
        <v>19</v>
      </c>
      <c r="B24" s="19" t="s">
        <v>1104</v>
      </c>
      <c r="C24" s="39" t="s">
        <v>32</v>
      </c>
      <c r="D24" s="29">
        <v>33832</v>
      </c>
      <c r="E24" s="2" t="s">
        <v>38</v>
      </c>
      <c r="F24" s="13" t="s">
        <v>224</v>
      </c>
      <c r="G24" s="14" t="s">
        <v>177</v>
      </c>
    </row>
    <row r="25" spans="1:7" ht="15">
      <c r="A25" s="2">
        <v>20</v>
      </c>
      <c r="B25" s="19" t="s">
        <v>46</v>
      </c>
      <c r="C25" s="39" t="s">
        <v>219</v>
      </c>
      <c r="D25" s="29">
        <v>33867</v>
      </c>
      <c r="E25" s="2" t="s">
        <v>38</v>
      </c>
      <c r="F25" s="13" t="s">
        <v>378</v>
      </c>
      <c r="G25" s="14" t="s">
        <v>67</v>
      </c>
    </row>
    <row r="26" spans="1:7" ht="15">
      <c r="A26" s="2">
        <v>21</v>
      </c>
      <c r="B26" s="19" t="s">
        <v>28</v>
      </c>
      <c r="C26" s="39" t="s">
        <v>1105</v>
      </c>
      <c r="D26" s="29">
        <v>33846</v>
      </c>
      <c r="E26" s="2" t="s">
        <v>38</v>
      </c>
      <c r="F26" s="13" t="s">
        <v>324</v>
      </c>
      <c r="G26" s="14" t="s">
        <v>288</v>
      </c>
    </row>
    <row r="27" spans="1:7" ht="15">
      <c r="A27" s="2">
        <v>22</v>
      </c>
      <c r="B27" s="19" t="s">
        <v>550</v>
      </c>
      <c r="C27" s="39" t="s">
        <v>965</v>
      </c>
      <c r="D27" s="29">
        <v>33692</v>
      </c>
      <c r="E27" s="2" t="s">
        <v>529</v>
      </c>
      <c r="F27" s="13" t="s">
        <v>101</v>
      </c>
      <c r="G27" s="14" t="s">
        <v>278</v>
      </c>
    </row>
    <row r="28" spans="1:7" ht="15">
      <c r="A28" s="2">
        <v>23</v>
      </c>
      <c r="B28" s="19" t="s">
        <v>1106</v>
      </c>
      <c r="C28" s="39" t="s">
        <v>457</v>
      </c>
      <c r="D28" s="29">
        <v>33874</v>
      </c>
      <c r="E28" s="2" t="s">
        <v>529</v>
      </c>
      <c r="F28" s="13" t="s">
        <v>87</v>
      </c>
      <c r="G28" s="14" t="s">
        <v>67</v>
      </c>
    </row>
    <row r="29" spans="1:7" ht="15">
      <c r="A29" s="2">
        <v>24</v>
      </c>
      <c r="B29" s="19" t="s">
        <v>550</v>
      </c>
      <c r="C29" s="39" t="s">
        <v>457</v>
      </c>
      <c r="D29" s="29">
        <v>33958</v>
      </c>
      <c r="E29" s="2" t="s">
        <v>529</v>
      </c>
      <c r="F29" s="13" t="s">
        <v>420</v>
      </c>
      <c r="G29" s="14" t="s">
        <v>67</v>
      </c>
    </row>
    <row r="30" spans="1:7" ht="15">
      <c r="A30" s="2">
        <v>25</v>
      </c>
      <c r="B30" s="19" t="s">
        <v>468</v>
      </c>
      <c r="C30" s="39" t="s">
        <v>457</v>
      </c>
      <c r="D30" s="29">
        <v>33370</v>
      </c>
      <c r="E30" s="2" t="s">
        <v>529</v>
      </c>
      <c r="F30" s="13" t="s">
        <v>544</v>
      </c>
      <c r="G30" s="14" t="s">
        <v>67</v>
      </c>
    </row>
    <row r="31" spans="1:7" ht="15">
      <c r="A31" s="2">
        <v>26</v>
      </c>
      <c r="B31" s="19" t="s">
        <v>31</v>
      </c>
      <c r="C31" s="39" t="s">
        <v>38</v>
      </c>
      <c r="D31" s="29">
        <v>33696</v>
      </c>
      <c r="E31" s="2" t="s">
        <v>38</v>
      </c>
      <c r="F31" s="13" t="s">
        <v>544</v>
      </c>
      <c r="G31" s="14" t="s">
        <v>67</v>
      </c>
    </row>
    <row r="32" spans="1:7" ht="15">
      <c r="A32" s="2">
        <v>27</v>
      </c>
      <c r="B32" s="19" t="s">
        <v>1107</v>
      </c>
      <c r="C32" s="39" t="s">
        <v>551</v>
      </c>
      <c r="D32" s="29">
        <v>33679</v>
      </c>
      <c r="E32" s="2" t="s">
        <v>529</v>
      </c>
      <c r="F32" s="13" t="s">
        <v>390</v>
      </c>
      <c r="G32" s="14" t="s">
        <v>67</v>
      </c>
    </row>
    <row r="33" spans="1:7" ht="15">
      <c r="A33" s="2">
        <v>28</v>
      </c>
      <c r="B33" s="19" t="s">
        <v>550</v>
      </c>
      <c r="C33" s="39" t="s">
        <v>551</v>
      </c>
      <c r="D33" s="29">
        <v>33614</v>
      </c>
      <c r="E33" s="2" t="s">
        <v>529</v>
      </c>
      <c r="F33" s="13" t="s">
        <v>83</v>
      </c>
      <c r="G33" s="14" t="s">
        <v>67</v>
      </c>
    </row>
    <row r="34" spans="1:7" ht="15">
      <c r="A34" s="2">
        <v>29</v>
      </c>
      <c r="B34" s="19" t="s">
        <v>1108</v>
      </c>
      <c r="C34" s="39" t="s">
        <v>882</v>
      </c>
      <c r="D34" s="29">
        <v>33937</v>
      </c>
      <c r="E34" s="2" t="s">
        <v>529</v>
      </c>
      <c r="F34" s="13" t="s">
        <v>390</v>
      </c>
      <c r="G34" s="14" t="s">
        <v>67</v>
      </c>
    </row>
    <row r="35" spans="1:7" ht="15">
      <c r="A35" s="2">
        <v>30</v>
      </c>
      <c r="B35" s="19" t="s">
        <v>723</v>
      </c>
      <c r="C35" s="39" t="s">
        <v>885</v>
      </c>
      <c r="D35" s="29">
        <v>33754</v>
      </c>
      <c r="E35" s="2" t="s">
        <v>529</v>
      </c>
      <c r="F35" s="13" t="s">
        <v>75</v>
      </c>
      <c r="G35" s="14" t="s">
        <v>322</v>
      </c>
    </row>
    <row r="36" spans="1:7" ht="15">
      <c r="A36" s="2">
        <v>31</v>
      </c>
      <c r="B36" s="19" t="s">
        <v>1109</v>
      </c>
      <c r="C36" s="39" t="s">
        <v>727</v>
      </c>
      <c r="D36" s="29">
        <v>33815</v>
      </c>
      <c r="E36" s="2" t="s">
        <v>529</v>
      </c>
      <c r="F36" s="13" t="s">
        <v>526</v>
      </c>
      <c r="G36" s="14" t="s">
        <v>82</v>
      </c>
    </row>
    <row r="37" spans="1:7" ht="15">
      <c r="A37" s="2">
        <v>32</v>
      </c>
      <c r="B37" s="19" t="s">
        <v>1110</v>
      </c>
      <c r="C37" s="39" t="s">
        <v>555</v>
      </c>
      <c r="D37" s="29">
        <v>33764</v>
      </c>
      <c r="E37" s="2" t="s">
        <v>529</v>
      </c>
      <c r="F37" s="13" t="s">
        <v>147</v>
      </c>
      <c r="G37" s="14" t="s">
        <v>148</v>
      </c>
    </row>
    <row r="38" spans="1:7" ht="15">
      <c r="A38" s="2">
        <v>33</v>
      </c>
      <c r="B38" s="19" t="s">
        <v>1103</v>
      </c>
      <c r="C38" s="39" t="s">
        <v>339</v>
      </c>
      <c r="D38" s="29">
        <v>33869</v>
      </c>
      <c r="E38" s="2" t="s">
        <v>38</v>
      </c>
      <c r="F38" s="13" t="s">
        <v>390</v>
      </c>
      <c r="G38" s="14" t="s">
        <v>322</v>
      </c>
    </row>
    <row r="39" spans="1:7" ht="15">
      <c r="A39" s="2">
        <v>34</v>
      </c>
      <c r="B39" s="19" t="s">
        <v>1111</v>
      </c>
      <c r="C39" s="39" t="s">
        <v>730</v>
      </c>
      <c r="D39" s="29">
        <v>33890</v>
      </c>
      <c r="E39" s="2" t="s">
        <v>38</v>
      </c>
      <c r="F39" s="13" t="s">
        <v>420</v>
      </c>
      <c r="G39" s="14" t="s">
        <v>67</v>
      </c>
    </row>
    <row r="40" spans="1:7" ht="15">
      <c r="A40" s="2">
        <v>35</v>
      </c>
      <c r="B40" s="19" t="s">
        <v>192</v>
      </c>
      <c r="C40" s="39" t="s">
        <v>1112</v>
      </c>
      <c r="D40" s="29">
        <v>33538</v>
      </c>
      <c r="E40" s="2" t="s">
        <v>38</v>
      </c>
      <c r="F40" s="13" t="s">
        <v>85</v>
      </c>
      <c r="G40" s="14" t="s">
        <v>67</v>
      </c>
    </row>
    <row r="41" spans="1:7" ht="15">
      <c r="A41" s="2">
        <v>36</v>
      </c>
      <c r="B41" s="19" t="s">
        <v>550</v>
      </c>
      <c r="C41" s="39" t="s">
        <v>895</v>
      </c>
      <c r="D41" s="29">
        <v>33662</v>
      </c>
      <c r="E41" s="2" t="s">
        <v>529</v>
      </c>
      <c r="F41" s="13" t="s">
        <v>420</v>
      </c>
      <c r="G41" s="14" t="s">
        <v>67</v>
      </c>
    </row>
    <row r="42" spans="1:7" ht="15">
      <c r="A42" s="2">
        <v>37</v>
      </c>
      <c r="B42" s="19" t="s">
        <v>1113</v>
      </c>
      <c r="C42" s="39" t="s">
        <v>66</v>
      </c>
      <c r="D42" s="29">
        <v>33880</v>
      </c>
      <c r="E42" s="2" t="s">
        <v>529</v>
      </c>
      <c r="F42" s="13" t="s">
        <v>420</v>
      </c>
      <c r="G42" s="14" t="s">
        <v>322</v>
      </c>
    </row>
    <row r="43" spans="1:7" ht="15">
      <c r="A43" s="2">
        <v>38</v>
      </c>
      <c r="B43" s="19" t="s">
        <v>1114</v>
      </c>
      <c r="C43" s="39" t="s">
        <v>840</v>
      </c>
      <c r="D43" s="29">
        <v>33881</v>
      </c>
      <c r="E43" s="2" t="s">
        <v>529</v>
      </c>
      <c r="F43" s="13" t="s">
        <v>390</v>
      </c>
      <c r="G43" s="14" t="s">
        <v>67</v>
      </c>
    </row>
    <row r="44" spans="1:7" ht="15">
      <c r="A44" s="2">
        <v>39</v>
      </c>
      <c r="B44" s="19" t="s">
        <v>1115</v>
      </c>
      <c r="C44" s="39" t="s">
        <v>486</v>
      </c>
      <c r="D44" s="29">
        <v>33786</v>
      </c>
      <c r="E44" s="2" t="s">
        <v>529</v>
      </c>
      <c r="F44" s="13" t="s">
        <v>390</v>
      </c>
      <c r="G44" s="14" t="s">
        <v>67</v>
      </c>
    </row>
    <row r="45" spans="1:7" ht="15">
      <c r="A45" s="2">
        <v>40</v>
      </c>
      <c r="B45" s="19" t="s">
        <v>716</v>
      </c>
      <c r="C45" s="39" t="s">
        <v>897</v>
      </c>
      <c r="D45" s="29">
        <v>33690</v>
      </c>
      <c r="E45" s="2" t="s">
        <v>529</v>
      </c>
      <c r="F45" s="13" t="s">
        <v>72</v>
      </c>
      <c r="G45" s="14" t="s">
        <v>67</v>
      </c>
    </row>
    <row r="46" spans="1:7" ht="15">
      <c r="A46" s="2">
        <v>41</v>
      </c>
      <c r="B46" s="19" t="s">
        <v>787</v>
      </c>
      <c r="C46" s="39" t="s">
        <v>897</v>
      </c>
      <c r="D46" s="29">
        <v>33883</v>
      </c>
      <c r="E46" s="2" t="s">
        <v>529</v>
      </c>
      <c r="F46" s="13" t="s">
        <v>675</v>
      </c>
      <c r="G46" s="14" t="s">
        <v>67</v>
      </c>
    </row>
    <row r="47" spans="1:7" ht="15">
      <c r="A47" s="2">
        <v>42</v>
      </c>
      <c r="B47" s="19" t="s">
        <v>456</v>
      </c>
      <c r="C47" s="39" t="s">
        <v>897</v>
      </c>
      <c r="D47" s="29">
        <v>33789</v>
      </c>
      <c r="E47" s="2" t="s">
        <v>529</v>
      </c>
      <c r="F47" s="13" t="s">
        <v>75</v>
      </c>
      <c r="G47" s="14" t="s">
        <v>67</v>
      </c>
    </row>
    <row r="48" spans="1:7" ht="15">
      <c r="A48" s="2">
        <v>43</v>
      </c>
      <c r="B48" s="19" t="s">
        <v>1116</v>
      </c>
      <c r="C48" s="39" t="s">
        <v>56</v>
      </c>
      <c r="D48" s="29">
        <v>33761</v>
      </c>
      <c r="E48" s="2" t="s">
        <v>38</v>
      </c>
      <c r="F48" s="13" t="s">
        <v>378</v>
      </c>
      <c r="G48" s="14" t="s">
        <v>67</v>
      </c>
    </row>
    <row r="49" spans="1:7" ht="15">
      <c r="A49" s="2">
        <v>44</v>
      </c>
      <c r="B49" s="19" t="s">
        <v>702</v>
      </c>
      <c r="C49" s="39" t="s">
        <v>56</v>
      </c>
      <c r="D49" s="29">
        <v>33658</v>
      </c>
      <c r="E49" s="2" t="s">
        <v>38</v>
      </c>
      <c r="F49" s="13" t="s">
        <v>75</v>
      </c>
      <c r="G49" s="14" t="s">
        <v>67</v>
      </c>
    </row>
    <row r="50" spans="1:7" ht="15">
      <c r="A50" s="2">
        <v>45</v>
      </c>
      <c r="B50" s="19" t="s">
        <v>249</v>
      </c>
      <c r="C50" s="39" t="s">
        <v>362</v>
      </c>
      <c r="D50" s="29">
        <v>33153</v>
      </c>
      <c r="E50" s="2" t="s">
        <v>38</v>
      </c>
      <c r="F50" s="13" t="s">
        <v>1117</v>
      </c>
      <c r="G50" s="14" t="s">
        <v>1118</v>
      </c>
    </row>
    <row r="51" spans="1:7" ht="15">
      <c r="A51" s="2">
        <v>46</v>
      </c>
      <c r="B51" s="19" t="s">
        <v>1119</v>
      </c>
      <c r="C51" s="39" t="s">
        <v>643</v>
      </c>
      <c r="D51" s="29">
        <v>33734</v>
      </c>
      <c r="E51" s="2" t="s">
        <v>529</v>
      </c>
      <c r="F51" s="13" t="s">
        <v>390</v>
      </c>
      <c r="G51" s="14" t="s">
        <v>67</v>
      </c>
    </row>
    <row r="52" spans="1:7" ht="15">
      <c r="A52" s="2">
        <v>47</v>
      </c>
      <c r="B52" s="19" t="s">
        <v>1120</v>
      </c>
      <c r="C52" s="39" t="s">
        <v>643</v>
      </c>
      <c r="D52" s="29">
        <v>33837</v>
      </c>
      <c r="E52" s="2" t="s">
        <v>529</v>
      </c>
      <c r="F52" s="13" t="s">
        <v>390</v>
      </c>
      <c r="G52" s="14" t="s">
        <v>67</v>
      </c>
    </row>
    <row r="53" spans="1:7" ht="15">
      <c r="A53" s="2">
        <v>48</v>
      </c>
      <c r="B53" s="19" t="s">
        <v>46</v>
      </c>
      <c r="C53" s="39" t="s">
        <v>47</v>
      </c>
      <c r="D53" s="29">
        <v>33818</v>
      </c>
      <c r="E53" s="2" t="s">
        <v>38</v>
      </c>
      <c r="F53" s="13" t="s">
        <v>277</v>
      </c>
      <c r="G53" s="14" t="s">
        <v>278</v>
      </c>
    </row>
    <row r="54" spans="1:7" ht="15">
      <c r="A54" s="25">
        <v>49</v>
      </c>
      <c r="B54" s="22" t="s">
        <v>726</v>
      </c>
      <c r="C54" s="45" t="s">
        <v>901</v>
      </c>
      <c r="D54" s="30">
        <v>33643</v>
      </c>
      <c r="E54" s="25" t="s">
        <v>529</v>
      </c>
      <c r="F54" s="15" t="s">
        <v>275</v>
      </c>
      <c r="G54" s="16" t="s">
        <v>177</v>
      </c>
    </row>
  </sheetData>
  <mergeCells count="5">
    <mergeCell ref="A1:G1"/>
    <mergeCell ref="F5:G5"/>
    <mergeCell ref="B5:C5"/>
    <mergeCell ref="A3:G3"/>
    <mergeCell ref="A2:G2"/>
  </mergeCells>
  <printOptions/>
  <pageMargins left="0.75" right="0.17" top="0.38" bottom="1" header="0.22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21" sqref="E21"/>
    </sheetView>
  </sheetViews>
  <sheetFormatPr defaultColWidth="9.140625" defaultRowHeight="12.75"/>
  <cols>
    <col min="1" max="1" width="5.8515625" style="75" customWidth="1"/>
    <col min="2" max="2" width="14.140625" style="31" bestFit="1" customWidth="1"/>
    <col min="3" max="3" width="8.421875" style="31" customWidth="1"/>
    <col min="4" max="4" width="11.28125" style="75" bestFit="1" customWidth="1"/>
    <col min="5" max="5" width="6.8515625" style="75" customWidth="1"/>
    <col min="6" max="6" width="15.7109375" style="31" customWidth="1"/>
    <col min="7" max="7" width="13.7109375" style="77" customWidth="1"/>
    <col min="8" max="16384" width="9.140625" style="31" customWidth="1"/>
  </cols>
  <sheetData>
    <row r="1" spans="1:7" ht="17.25">
      <c r="A1" s="456" t="s">
        <v>1121</v>
      </c>
      <c r="B1" s="456"/>
      <c r="C1" s="456"/>
      <c r="D1" s="456"/>
      <c r="E1" s="456"/>
      <c r="F1" s="456"/>
      <c r="G1" s="456"/>
    </row>
    <row r="2" spans="1:7" ht="15">
      <c r="A2" s="457" t="s">
        <v>1122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4" spans="2:5" ht="17.25">
      <c r="B4" s="27"/>
      <c r="C4" s="27"/>
      <c r="D4" s="27"/>
      <c r="E4" s="27"/>
    </row>
    <row r="5" spans="1:7" ht="15.75">
      <c r="A5" s="59" t="s">
        <v>126</v>
      </c>
      <c r="B5" s="461" t="s">
        <v>127</v>
      </c>
      <c r="C5" s="461"/>
      <c r="D5" s="66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36</v>
      </c>
      <c r="C6" s="37" t="s">
        <v>23</v>
      </c>
      <c r="D6" s="28">
        <v>33904</v>
      </c>
      <c r="E6" s="7" t="s">
        <v>38</v>
      </c>
      <c r="F6" s="17" t="s">
        <v>526</v>
      </c>
      <c r="G6" s="12" t="s">
        <v>82</v>
      </c>
    </row>
    <row r="7" spans="1:7" ht="15">
      <c r="A7" s="2">
        <v>2</v>
      </c>
      <c r="B7" s="19" t="s">
        <v>1123</v>
      </c>
      <c r="C7" s="39" t="s">
        <v>188</v>
      </c>
      <c r="D7" s="29">
        <v>33838</v>
      </c>
      <c r="E7" s="2" t="s">
        <v>38</v>
      </c>
      <c r="F7" s="19" t="s">
        <v>326</v>
      </c>
      <c r="G7" s="14" t="s">
        <v>102</v>
      </c>
    </row>
    <row r="8" spans="1:7" ht="15">
      <c r="A8" s="2">
        <v>3</v>
      </c>
      <c r="B8" s="19" t="s">
        <v>1124</v>
      </c>
      <c r="C8" s="39" t="s">
        <v>29</v>
      </c>
      <c r="D8" s="29">
        <v>33635</v>
      </c>
      <c r="E8" s="2" t="s">
        <v>38</v>
      </c>
      <c r="F8" s="19" t="s">
        <v>326</v>
      </c>
      <c r="G8" s="14" t="s">
        <v>102</v>
      </c>
    </row>
    <row r="9" spans="1:7" ht="15">
      <c r="A9" s="2">
        <v>4</v>
      </c>
      <c r="B9" s="19" t="s">
        <v>439</v>
      </c>
      <c r="C9" s="39" t="s">
        <v>307</v>
      </c>
      <c r="D9" s="29">
        <v>33928</v>
      </c>
      <c r="E9" s="2" t="s">
        <v>38</v>
      </c>
      <c r="F9" s="19" t="s">
        <v>1125</v>
      </c>
      <c r="G9" s="14" t="s">
        <v>82</v>
      </c>
    </row>
    <row r="10" spans="1:7" ht="15">
      <c r="A10" s="2">
        <v>5</v>
      </c>
      <c r="B10" s="19" t="s">
        <v>721</v>
      </c>
      <c r="C10" s="39" t="s">
        <v>706</v>
      </c>
      <c r="D10" s="29">
        <v>33682</v>
      </c>
      <c r="E10" s="2" t="s">
        <v>38</v>
      </c>
      <c r="F10" s="96" t="s">
        <v>526</v>
      </c>
      <c r="G10" s="14" t="s">
        <v>82</v>
      </c>
    </row>
    <row r="11" spans="1:7" ht="15">
      <c r="A11" s="2">
        <v>6</v>
      </c>
      <c r="B11" s="21" t="s">
        <v>1126</v>
      </c>
      <c r="C11" s="39" t="s">
        <v>63</v>
      </c>
      <c r="D11" s="29">
        <v>33837</v>
      </c>
      <c r="E11" s="2" t="s">
        <v>38</v>
      </c>
      <c r="F11" s="19" t="s">
        <v>103</v>
      </c>
      <c r="G11" s="14" t="s">
        <v>102</v>
      </c>
    </row>
    <row r="12" spans="1:7" ht="15">
      <c r="A12" s="2">
        <v>7</v>
      </c>
      <c r="B12" s="19" t="s">
        <v>1127</v>
      </c>
      <c r="C12" s="39" t="s">
        <v>809</v>
      </c>
      <c r="D12" s="29">
        <v>33739</v>
      </c>
      <c r="E12" s="2" t="s">
        <v>529</v>
      </c>
      <c r="F12" s="19" t="s">
        <v>573</v>
      </c>
      <c r="G12" s="14" t="s">
        <v>78</v>
      </c>
    </row>
    <row r="13" spans="1:7" ht="15">
      <c r="A13" s="2">
        <v>8</v>
      </c>
      <c r="B13" s="19" t="s">
        <v>313</v>
      </c>
      <c r="C13" s="39" t="s">
        <v>219</v>
      </c>
      <c r="D13" s="29">
        <v>33868</v>
      </c>
      <c r="E13" s="2" t="s">
        <v>38</v>
      </c>
      <c r="F13" s="19" t="s">
        <v>390</v>
      </c>
      <c r="G13" s="14" t="s">
        <v>322</v>
      </c>
    </row>
    <row r="14" spans="1:7" ht="15">
      <c r="A14" s="2">
        <v>9</v>
      </c>
      <c r="B14" s="19" t="s">
        <v>1128</v>
      </c>
      <c r="C14" s="39" t="s">
        <v>38</v>
      </c>
      <c r="D14" s="29">
        <v>33711</v>
      </c>
      <c r="E14" s="2" t="s">
        <v>38</v>
      </c>
      <c r="F14" s="13" t="s">
        <v>147</v>
      </c>
      <c r="G14" s="14" t="s">
        <v>148</v>
      </c>
    </row>
    <row r="15" spans="1:7" ht="15">
      <c r="A15" s="2">
        <v>10</v>
      </c>
      <c r="B15" s="19" t="s">
        <v>97</v>
      </c>
      <c r="C15" s="39" t="s">
        <v>230</v>
      </c>
      <c r="D15" s="29">
        <v>33648</v>
      </c>
      <c r="E15" s="2" t="s">
        <v>38</v>
      </c>
      <c r="F15" s="19" t="s">
        <v>420</v>
      </c>
      <c r="G15" s="39" t="s">
        <v>322</v>
      </c>
    </row>
    <row r="16" spans="1:7" ht="15">
      <c r="A16" s="2">
        <v>11</v>
      </c>
      <c r="B16" s="19" t="s">
        <v>31</v>
      </c>
      <c r="C16" s="39" t="s">
        <v>1129</v>
      </c>
      <c r="D16" s="29">
        <v>33923</v>
      </c>
      <c r="E16" s="2" t="s">
        <v>38</v>
      </c>
      <c r="F16" s="19" t="s">
        <v>420</v>
      </c>
      <c r="G16" s="14" t="s">
        <v>322</v>
      </c>
    </row>
    <row r="17" spans="1:7" ht="15">
      <c r="A17" s="2">
        <v>12</v>
      </c>
      <c r="B17" s="19" t="s">
        <v>1130</v>
      </c>
      <c r="C17" s="39" t="s">
        <v>643</v>
      </c>
      <c r="D17" s="29">
        <v>33899</v>
      </c>
      <c r="E17" s="2" t="s">
        <v>529</v>
      </c>
      <c r="F17" s="19" t="s">
        <v>390</v>
      </c>
      <c r="G17" s="14" t="s">
        <v>67</v>
      </c>
    </row>
    <row r="18" spans="1:7" ht="15">
      <c r="A18" s="25">
        <v>13</v>
      </c>
      <c r="B18" s="22" t="s">
        <v>1131</v>
      </c>
      <c r="C18" s="45" t="s">
        <v>47</v>
      </c>
      <c r="D18" s="30">
        <v>32849</v>
      </c>
      <c r="E18" s="25" t="s">
        <v>38</v>
      </c>
      <c r="F18" s="22" t="s">
        <v>72</v>
      </c>
      <c r="G18" s="16" t="s">
        <v>67</v>
      </c>
    </row>
  </sheetData>
  <mergeCells count="5">
    <mergeCell ref="A1:G1"/>
    <mergeCell ref="F5:G5"/>
    <mergeCell ref="B5:C5"/>
    <mergeCell ref="A2:G2"/>
    <mergeCell ref="A3:G3"/>
  </mergeCells>
  <printOptions/>
  <pageMargins left="0.75" right="0.75" top="0.52" bottom="1" header="0.6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38">
      <selection activeCell="E54" sqref="E54"/>
    </sheetView>
  </sheetViews>
  <sheetFormatPr defaultColWidth="9.140625" defaultRowHeight="12.75"/>
  <cols>
    <col min="1" max="1" width="5.28125" style="4" customWidth="1"/>
    <col min="2" max="2" width="17.28125" style="0" customWidth="1"/>
    <col min="3" max="3" width="7.7109375" style="0" customWidth="1"/>
    <col min="4" max="4" width="0" style="0" hidden="1" customWidth="1"/>
    <col min="5" max="5" width="12.7109375" style="0" bestFit="1" customWidth="1"/>
    <col min="6" max="6" width="0" style="0" hidden="1" customWidth="1"/>
    <col min="7" max="7" width="8.00390625" style="0" hidden="1" customWidth="1"/>
    <col min="8" max="8" width="8.00390625" style="0" customWidth="1"/>
    <col min="9" max="9" width="13.421875" style="5" customWidth="1"/>
    <col min="10" max="10" width="12.28125" style="10" customWidth="1"/>
    <col min="11" max="11" width="10.8515625" style="31" bestFit="1" customWidth="1"/>
    <col min="12" max="12" width="13.28125" style="0" bestFit="1" customWidth="1"/>
  </cols>
  <sheetData>
    <row r="1" spans="1:10" ht="17.25">
      <c r="A1" s="456" t="s">
        <v>172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15">
      <c r="A2" s="457" t="s">
        <v>173</v>
      </c>
      <c r="B2" s="457"/>
      <c r="C2" s="457"/>
      <c r="D2" s="457"/>
      <c r="E2" s="457"/>
      <c r="F2" s="457"/>
      <c r="G2" s="457"/>
      <c r="H2" s="457"/>
      <c r="I2" s="457"/>
      <c r="J2" s="457"/>
    </row>
    <row r="3" spans="1:10" ht="15">
      <c r="A3" s="459" t="s">
        <v>167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1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34" t="s">
        <v>126</v>
      </c>
      <c r="B5" s="458" t="s">
        <v>127</v>
      </c>
      <c r="C5" s="458"/>
      <c r="D5" s="35"/>
      <c r="E5" s="35" t="s">
        <v>128</v>
      </c>
      <c r="F5" s="35"/>
      <c r="G5" s="35"/>
      <c r="H5" s="35" t="s">
        <v>168</v>
      </c>
      <c r="I5" s="458" t="s">
        <v>129</v>
      </c>
      <c r="J5" s="458"/>
    </row>
    <row r="6" spans="1:12" ht="15">
      <c r="A6" s="36">
        <v>1</v>
      </c>
      <c r="B6" s="17" t="s">
        <v>174</v>
      </c>
      <c r="C6" s="37" t="s">
        <v>270</v>
      </c>
      <c r="D6" s="8">
        <v>0</v>
      </c>
      <c r="E6" s="28">
        <v>33588</v>
      </c>
      <c r="F6" s="8" t="s">
        <v>175</v>
      </c>
      <c r="G6" s="8" t="s">
        <v>15</v>
      </c>
      <c r="H6" s="7" t="s">
        <v>38</v>
      </c>
      <c r="I6" s="11" t="s">
        <v>176</v>
      </c>
      <c r="J6" s="12" t="s">
        <v>177</v>
      </c>
      <c r="L6" s="31"/>
    </row>
    <row r="7" spans="1:12" ht="15">
      <c r="A7" s="38">
        <v>2</v>
      </c>
      <c r="B7" s="19" t="s">
        <v>178</v>
      </c>
      <c r="C7" s="39" t="s">
        <v>271</v>
      </c>
      <c r="D7" s="3">
        <v>0</v>
      </c>
      <c r="E7" s="29">
        <v>33789</v>
      </c>
      <c r="F7" s="3" t="s">
        <v>175</v>
      </c>
      <c r="G7" s="3" t="s">
        <v>16</v>
      </c>
      <c r="H7" s="2" t="s">
        <v>38</v>
      </c>
      <c r="I7" s="13" t="s">
        <v>179</v>
      </c>
      <c r="J7" s="14" t="s">
        <v>177</v>
      </c>
      <c r="L7" s="31"/>
    </row>
    <row r="8" spans="1:12" ht="15">
      <c r="A8" s="38">
        <v>3</v>
      </c>
      <c r="B8" s="19" t="s">
        <v>27</v>
      </c>
      <c r="C8" s="39" t="s">
        <v>271</v>
      </c>
      <c r="D8" s="3">
        <v>0</v>
      </c>
      <c r="E8" s="29">
        <v>33460</v>
      </c>
      <c r="F8" s="3" t="s">
        <v>180</v>
      </c>
      <c r="G8" s="3" t="s">
        <v>14</v>
      </c>
      <c r="H8" s="2" t="s">
        <v>38</v>
      </c>
      <c r="I8" s="13" t="s">
        <v>181</v>
      </c>
      <c r="J8" s="14" t="s">
        <v>182</v>
      </c>
      <c r="L8" s="31"/>
    </row>
    <row r="9" spans="1:12" ht="15">
      <c r="A9" s="38">
        <v>4</v>
      </c>
      <c r="B9" s="19" t="s">
        <v>183</v>
      </c>
      <c r="C9" s="39" t="s">
        <v>272</v>
      </c>
      <c r="D9" s="3">
        <v>1</v>
      </c>
      <c r="E9" s="29">
        <v>33586</v>
      </c>
      <c r="F9" s="3" t="s">
        <v>180</v>
      </c>
      <c r="G9" s="3" t="s">
        <v>9</v>
      </c>
      <c r="H9" s="2" t="s">
        <v>38</v>
      </c>
      <c r="I9" s="13" t="s">
        <v>184</v>
      </c>
      <c r="J9" s="14" t="s">
        <v>182</v>
      </c>
      <c r="L9" s="31"/>
    </row>
    <row r="10" spans="1:12" ht="15">
      <c r="A10" s="38">
        <v>5</v>
      </c>
      <c r="B10" s="19" t="s">
        <v>185</v>
      </c>
      <c r="C10" s="39" t="s">
        <v>62</v>
      </c>
      <c r="D10" s="3">
        <v>0</v>
      </c>
      <c r="E10" s="29">
        <v>33262</v>
      </c>
      <c r="F10" s="3" t="s">
        <v>186</v>
      </c>
      <c r="G10" s="3" t="s">
        <v>8</v>
      </c>
      <c r="H10" s="2" t="s">
        <v>38</v>
      </c>
      <c r="I10" s="13" t="s">
        <v>147</v>
      </c>
      <c r="J10" s="14" t="s">
        <v>148</v>
      </c>
      <c r="L10" s="31"/>
    </row>
    <row r="11" spans="1:12" ht="15">
      <c r="A11" s="38">
        <v>6</v>
      </c>
      <c r="B11" s="19" t="s">
        <v>135</v>
      </c>
      <c r="C11" s="39" t="s">
        <v>61</v>
      </c>
      <c r="D11" s="3"/>
      <c r="E11" s="29">
        <v>33420</v>
      </c>
      <c r="F11" s="3"/>
      <c r="G11" s="3"/>
      <c r="H11" s="2" t="s">
        <v>38</v>
      </c>
      <c r="I11" s="13" t="s">
        <v>72</v>
      </c>
      <c r="J11" s="14" t="s">
        <v>67</v>
      </c>
      <c r="L11" s="31"/>
    </row>
    <row r="12" spans="1:12" ht="15">
      <c r="A12" s="38">
        <v>7</v>
      </c>
      <c r="B12" s="19" t="s">
        <v>187</v>
      </c>
      <c r="C12" s="39" t="s">
        <v>188</v>
      </c>
      <c r="D12" s="3">
        <v>0</v>
      </c>
      <c r="E12" s="29">
        <v>33714</v>
      </c>
      <c r="F12" s="3" t="s">
        <v>3</v>
      </c>
      <c r="G12" s="3" t="s">
        <v>6</v>
      </c>
      <c r="H12" s="2" t="s">
        <v>38</v>
      </c>
      <c r="I12" s="13" t="s">
        <v>72</v>
      </c>
      <c r="J12" s="14" t="s">
        <v>67</v>
      </c>
      <c r="L12" s="31"/>
    </row>
    <row r="13" spans="1:12" ht="15">
      <c r="A13" s="38">
        <v>8</v>
      </c>
      <c r="B13" s="21" t="s">
        <v>238</v>
      </c>
      <c r="C13" s="40" t="s">
        <v>189</v>
      </c>
      <c r="D13" s="41"/>
      <c r="E13" s="29">
        <v>32819</v>
      </c>
      <c r="F13" s="41"/>
      <c r="G13" s="41"/>
      <c r="H13" s="2" t="s">
        <v>38</v>
      </c>
      <c r="I13" s="42" t="s">
        <v>190</v>
      </c>
      <c r="J13" s="43" t="s">
        <v>191</v>
      </c>
      <c r="L13" s="31"/>
    </row>
    <row r="14" spans="1:12" ht="15">
      <c r="A14" s="38">
        <v>9</v>
      </c>
      <c r="B14" s="19" t="s">
        <v>192</v>
      </c>
      <c r="C14" s="39" t="s">
        <v>193</v>
      </c>
      <c r="D14" s="3"/>
      <c r="E14" s="29">
        <v>33240</v>
      </c>
      <c r="F14" s="3"/>
      <c r="G14" s="3"/>
      <c r="H14" s="2" t="s">
        <v>38</v>
      </c>
      <c r="I14" s="13" t="s">
        <v>194</v>
      </c>
      <c r="J14" s="14" t="s">
        <v>182</v>
      </c>
      <c r="L14" s="31"/>
    </row>
    <row r="15" spans="1:12" ht="15">
      <c r="A15" s="38">
        <v>10</v>
      </c>
      <c r="B15" s="19" t="s">
        <v>195</v>
      </c>
      <c r="C15" s="39" t="s">
        <v>59</v>
      </c>
      <c r="D15" s="3">
        <v>0</v>
      </c>
      <c r="E15" s="29">
        <v>33542</v>
      </c>
      <c r="F15" s="3" t="s">
        <v>100</v>
      </c>
      <c r="G15" s="3" t="s">
        <v>15</v>
      </c>
      <c r="H15" s="2" t="s">
        <v>38</v>
      </c>
      <c r="I15" s="13" t="s">
        <v>110</v>
      </c>
      <c r="J15" s="14" t="s">
        <v>102</v>
      </c>
      <c r="L15" s="31"/>
    </row>
    <row r="16" spans="1:12" ht="15">
      <c r="A16" s="38">
        <v>11</v>
      </c>
      <c r="B16" s="19" t="s">
        <v>21</v>
      </c>
      <c r="C16" s="39" t="s">
        <v>196</v>
      </c>
      <c r="D16" s="3">
        <v>0</v>
      </c>
      <c r="E16" s="29">
        <v>33893</v>
      </c>
      <c r="F16" s="3" t="s">
        <v>98</v>
      </c>
      <c r="G16" s="3" t="s">
        <v>10</v>
      </c>
      <c r="H16" s="2" t="s">
        <v>38</v>
      </c>
      <c r="I16" s="13" t="s">
        <v>114</v>
      </c>
      <c r="J16" s="14" t="s">
        <v>99</v>
      </c>
      <c r="L16" s="31"/>
    </row>
    <row r="17" spans="1:12" ht="15">
      <c r="A17" s="38">
        <v>12</v>
      </c>
      <c r="B17" s="19" t="s">
        <v>31</v>
      </c>
      <c r="C17" s="39" t="s">
        <v>197</v>
      </c>
      <c r="D17" s="3">
        <v>0</v>
      </c>
      <c r="E17" s="29">
        <v>33905</v>
      </c>
      <c r="F17" s="3" t="s">
        <v>3</v>
      </c>
      <c r="G17" s="3" t="s">
        <v>6</v>
      </c>
      <c r="H17" s="2" t="s">
        <v>38</v>
      </c>
      <c r="I17" s="13" t="s">
        <v>72</v>
      </c>
      <c r="J17" s="14" t="s">
        <v>67</v>
      </c>
      <c r="L17" s="31"/>
    </row>
    <row r="18" spans="1:12" ht="15">
      <c r="A18" s="38">
        <v>13</v>
      </c>
      <c r="B18" s="19" t="s">
        <v>198</v>
      </c>
      <c r="C18" s="39" t="s">
        <v>199</v>
      </c>
      <c r="D18" s="3">
        <v>0</v>
      </c>
      <c r="E18" s="29">
        <v>32074</v>
      </c>
      <c r="F18" s="3" t="s">
        <v>186</v>
      </c>
      <c r="G18" s="3" t="s">
        <v>16</v>
      </c>
      <c r="H18" s="2" t="s">
        <v>38</v>
      </c>
      <c r="I18" s="13" t="s">
        <v>200</v>
      </c>
      <c r="J18" s="14" t="s">
        <v>148</v>
      </c>
      <c r="L18" s="31"/>
    </row>
    <row r="19" spans="1:12" ht="15">
      <c r="A19" s="38">
        <v>14</v>
      </c>
      <c r="B19" s="19" t="s">
        <v>201</v>
      </c>
      <c r="C19" s="39" t="s">
        <v>29</v>
      </c>
      <c r="D19" s="3">
        <v>0</v>
      </c>
      <c r="E19" s="29">
        <v>33805</v>
      </c>
      <c r="F19" s="3" t="s">
        <v>175</v>
      </c>
      <c r="G19" s="3" t="s">
        <v>15</v>
      </c>
      <c r="H19" s="2" t="s">
        <v>38</v>
      </c>
      <c r="I19" s="13" t="s">
        <v>176</v>
      </c>
      <c r="J19" s="14" t="s">
        <v>177</v>
      </c>
      <c r="L19" s="31"/>
    </row>
    <row r="20" spans="1:12" ht="15">
      <c r="A20" s="38">
        <v>15</v>
      </c>
      <c r="B20" s="19" t="s">
        <v>202</v>
      </c>
      <c r="C20" s="39" t="s">
        <v>203</v>
      </c>
      <c r="D20" s="3"/>
      <c r="E20" s="29">
        <v>33830</v>
      </c>
      <c r="F20" s="3"/>
      <c r="G20" s="3"/>
      <c r="H20" s="2" t="s">
        <v>38</v>
      </c>
      <c r="I20" s="13" t="s">
        <v>204</v>
      </c>
      <c r="J20" s="14" t="s">
        <v>158</v>
      </c>
      <c r="L20" s="31"/>
    </row>
    <row r="21" spans="1:12" ht="15">
      <c r="A21" s="38">
        <v>16</v>
      </c>
      <c r="B21" s="19" t="s">
        <v>205</v>
      </c>
      <c r="C21" s="39" t="s">
        <v>206</v>
      </c>
      <c r="D21" s="3">
        <v>0</v>
      </c>
      <c r="E21" s="29">
        <v>33544</v>
      </c>
      <c r="F21" s="3" t="s">
        <v>175</v>
      </c>
      <c r="G21" s="3" t="s">
        <v>6</v>
      </c>
      <c r="H21" s="2" t="s">
        <v>38</v>
      </c>
      <c r="I21" s="13" t="s">
        <v>207</v>
      </c>
      <c r="J21" s="14" t="s">
        <v>177</v>
      </c>
      <c r="L21" s="31"/>
    </row>
    <row r="22" spans="1:12" ht="15">
      <c r="A22" s="38">
        <v>17</v>
      </c>
      <c r="B22" s="19" t="s">
        <v>208</v>
      </c>
      <c r="C22" s="39" t="s">
        <v>206</v>
      </c>
      <c r="D22" s="3"/>
      <c r="E22" s="29">
        <v>33753</v>
      </c>
      <c r="F22" s="3"/>
      <c r="G22" s="3"/>
      <c r="H22" s="2" t="s">
        <v>38</v>
      </c>
      <c r="I22" s="13" t="s">
        <v>72</v>
      </c>
      <c r="J22" s="14" t="s">
        <v>67</v>
      </c>
      <c r="L22" s="31"/>
    </row>
    <row r="23" spans="1:12" ht="15">
      <c r="A23" s="38">
        <v>18</v>
      </c>
      <c r="B23" s="19" t="s">
        <v>36</v>
      </c>
      <c r="C23" s="39" t="s">
        <v>209</v>
      </c>
      <c r="D23" s="3">
        <v>0</v>
      </c>
      <c r="E23" s="29">
        <v>33664</v>
      </c>
      <c r="F23" s="3" t="s">
        <v>180</v>
      </c>
      <c r="G23" s="3" t="s">
        <v>10</v>
      </c>
      <c r="H23" s="2" t="s">
        <v>38</v>
      </c>
      <c r="I23" s="13" t="s">
        <v>210</v>
      </c>
      <c r="J23" s="14" t="s">
        <v>182</v>
      </c>
      <c r="L23" s="31"/>
    </row>
    <row r="24" spans="1:12" ht="15">
      <c r="A24" s="38">
        <v>19</v>
      </c>
      <c r="B24" s="19" t="s">
        <v>211</v>
      </c>
      <c r="C24" s="39" t="s">
        <v>212</v>
      </c>
      <c r="D24" s="3">
        <v>0</v>
      </c>
      <c r="E24" s="29">
        <v>33716</v>
      </c>
      <c r="F24" s="3" t="s">
        <v>3</v>
      </c>
      <c r="G24" s="3" t="s">
        <v>6</v>
      </c>
      <c r="H24" s="2" t="s">
        <v>38</v>
      </c>
      <c r="I24" s="13" t="s">
        <v>72</v>
      </c>
      <c r="J24" s="14" t="s">
        <v>67</v>
      </c>
      <c r="L24" s="31"/>
    </row>
    <row r="25" spans="1:12" ht="15">
      <c r="A25" s="38">
        <v>20</v>
      </c>
      <c r="B25" s="19" t="s">
        <v>213</v>
      </c>
      <c r="C25" s="39" t="s">
        <v>212</v>
      </c>
      <c r="D25" s="3">
        <v>0</v>
      </c>
      <c r="E25" s="29">
        <v>33846</v>
      </c>
      <c r="F25" s="3" t="s">
        <v>3</v>
      </c>
      <c r="G25" s="3" t="s">
        <v>6</v>
      </c>
      <c r="H25" s="2" t="s">
        <v>38</v>
      </c>
      <c r="I25" s="13" t="s">
        <v>72</v>
      </c>
      <c r="J25" s="14" t="s">
        <v>67</v>
      </c>
      <c r="L25" s="31"/>
    </row>
    <row r="26" spans="1:10" ht="15">
      <c r="A26" s="38">
        <v>21</v>
      </c>
      <c r="B26" s="19" t="s">
        <v>214</v>
      </c>
      <c r="C26" s="39" t="s">
        <v>215</v>
      </c>
      <c r="D26" s="3">
        <v>0</v>
      </c>
      <c r="E26" s="29">
        <v>33880</v>
      </c>
      <c r="F26" s="3" t="s">
        <v>175</v>
      </c>
      <c r="G26" s="3" t="s">
        <v>12</v>
      </c>
      <c r="H26" s="2" t="s">
        <v>38</v>
      </c>
      <c r="I26" s="13" t="s">
        <v>177</v>
      </c>
      <c r="J26" s="14" t="s">
        <v>177</v>
      </c>
    </row>
    <row r="27" spans="1:10" ht="15">
      <c r="A27" s="38">
        <v>22</v>
      </c>
      <c r="B27" s="19" t="s">
        <v>216</v>
      </c>
      <c r="C27" s="39" t="s">
        <v>215</v>
      </c>
      <c r="D27" s="3">
        <v>0</v>
      </c>
      <c r="E27" s="29">
        <v>32900</v>
      </c>
      <c r="F27" s="3" t="s">
        <v>175</v>
      </c>
      <c r="G27" s="3" t="s">
        <v>9</v>
      </c>
      <c r="H27" s="2" t="s">
        <v>38</v>
      </c>
      <c r="I27" s="13" t="s">
        <v>217</v>
      </c>
      <c r="J27" s="14" t="s">
        <v>177</v>
      </c>
    </row>
    <row r="28" spans="1:10" ht="15">
      <c r="A28" s="38">
        <v>23</v>
      </c>
      <c r="B28" s="19" t="s">
        <v>218</v>
      </c>
      <c r="C28" s="39" t="s">
        <v>219</v>
      </c>
      <c r="D28" s="3">
        <v>0</v>
      </c>
      <c r="E28" s="29">
        <v>33783</v>
      </c>
      <c r="F28" s="3" t="s">
        <v>175</v>
      </c>
      <c r="G28" s="3" t="s">
        <v>16</v>
      </c>
      <c r="H28" s="2" t="s">
        <v>38</v>
      </c>
      <c r="I28" s="13" t="s">
        <v>179</v>
      </c>
      <c r="J28" s="14" t="s">
        <v>177</v>
      </c>
    </row>
    <row r="29" spans="1:10" ht="15">
      <c r="A29" s="38">
        <v>24</v>
      </c>
      <c r="B29" s="19" t="s">
        <v>220</v>
      </c>
      <c r="C29" s="39" t="s">
        <v>219</v>
      </c>
      <c r="D29" s="3"/>
      <c r="E29" s="29">
        <v>33518</v>
      </c>
      <c r="F29" s="3"/>
      <c r="G29" s="3"/>
      <c r="H29" s="2" t="s">
        <v>38</v>
      </c>
      <c r="I29" s="13" t="s">
        <v>72</v>
      </c>
      <c r="J29" s="14" t="s">
        <v>67</v>
      </c>
    </row>
    <row r="30" spans="1:10" ht="15">
      <c r="A30" s="38">
        <v>25</v>
      </c>
      <c r="B30" s="19" t="s">
        <v>201</v>
      </c>
      <c r="C30" s="39" t="s">
        <v>34</v>
      </c>
      <c r="D30" s="3">
        <v>0</v>
      </c>
      <c r="E30" s="29">
        <v>33253</v>
      </c>
      <c r="F30" s="3" t="s">
        <v>186</v>
      </c>
      <c r="G30" s="3" t="s">
        <v>10</v>
      </c>
      <c r="H30" s="2" t="s">
        <v>38</v>
      </c>
      <c r="I30" s="13" t="s">
        <v>221</v>
      </c>
      <c r="J30" s="14" t="s">
        <v>148</v>
      </c>
    </row>
    <row r="31" spans="1:10" ht="15">
      <c r="A31" s="38">
        <v>26</v>
      </c>
      <c r="B31" s="19" t="s">
        <v>21</v>
      </c>
      <c r="C31" s="39" t="s">
        <v>34</v>
      </c>
      <c r="D31" s="3">
        <v>0</v>
      </c>
      <c r="E31" s="29">
        <v>33715</v>
      </c>
      <c r="F31" s="3" t="s">
        <v>186</v>
      </c>
      <c r="G31" s="3" t="s">
        <v>16</v>
      </c>
      <c r="H31" s="2" t="s">
        <v>38</v>
      </c>
      <c r="I31" s="13" t="s">
        <v>176</v>
      </c>
      <c r="J31" s="14" t="s">
        <v>177</v>
      </c>
    </row>
    <row r="32" spans="1:10" ht="15">
      <c r="A32" s="38">
        <v>27</v>
      </c>
      <c r="B32" s="19" t="s">
        <v>222</v>
      </c>
      <c r="C32" s="39" t="s">
        <v>223</v>
      </c>
      <c r="D32" s="3">
        <v>0</v>
      </c>
      <c r="E32" s="29">
        <v>33885</v>
      </c>
      <c r="F32" s="3" t="s">
        <v>186</v>
      </c>
      <c r="G32" s="3" t="s">
        <v>8</v>
      </c>
      <c r="H32" s="2" t="s">
        <v>38</v>
      </c>
      <c r="I32" s="13" t="s">
        <v>147</v>
      </c>
      <c r="J32" s="14" t="s">
        <v>148</v>
      </c>
    </row>
    <row r="33" spans="1:10" ht="15">
      <c r="A33" s="38">
        <v>28</v>
      </c>
      <c r="B33" s="19" t="s">
        <v>131</v>
      </c>
      <c r="C33" s="39" t="s">
        <v>37</v>
      </c>
      <c r="D33" s="3">
        <v>0</v>
      </c>
      <c r="E33" s="29">
        <v>33936</v>
      </c>
      <c r="F33" s="3" t="s">
        <v>175</v>
      </c>
      <c r="G33" s="3" t="s">
        <v>13</v>
      </c>
      <c r="H33" s="2" t="s">
        <v>38</v>
      </c>
      <c r="I33" s="13" t="s">
        <v>224</v>
      </c>
      <c r="J33" s="14" t="s">
        <v>177</v>
      </c>
    </row>
    <row r="34" spans="1:10" ht="15">
      <c r="A34" s="38">
        <v>29</v>
      </c>
      <c r="B34" s="19" t="s">
        <v>225</v>
      </c>
      <c r="C34" s="39" t="s">
        <v>38</v>
      </c>
      <c r="D34" s="3">
        <v>0</v>
      </c>
      <c r="E34" s="29">
        <v>33888</v>
      </c>
      <c r="F34" s="3" t="s">
        <v>186</v>
      </c>
      <c r="G34" s="3" t="s">
        <v>8</v>
      </c>
      <c r="H34" s="2" t="s">
        <v>38</v>
      </c>
      <c r="I34" s="13" t="s">
        <v>147</v>
      </c>
      <c r="J34" s="14" t="s">
        <v>148</v>
      </c>
    </row>
    <row r="35" spans="1:10" ht="15">
      <c r="A35" s="38">
        <v>30</v>
      </c>
      <c r="B35" s="19" t="s">
        <v>111</v>
      </c>
      <c r="C35" s="39" t="s">
        <v>226</v>
      </c>
      <c r="D35" s="3">
        <v>0</v>
      </c>
      <c r="E35" s="29">
        <v>33652</v>
      </c>
      <c r="F35" s="3" t="s">
        <v>180</v>
      </c>
      <c r="G35" s="3" t="s">
        <v>10</v>
      </c>
      <c r="H35" s="2" t="s">
        <v>38</v>
      </c>
      <c r="I35" s="13" t="s">
        <v>227</v>
      </c>
      <c r="J35" s="14" t="s">
        <v>182</v>
      </c>
    </row>
    <row r="36" spans="1:10" ht="15">
      <c r="A36" s="38">
        <v>31</v>
      </c>
      <c r="B36" s="19" t="s">
        <v>28</v>
      </c>
      <c r="C36" s="39" t="s">
        <v>40</v>
      </c>
      <c r="D36" s="3">
        <v>0</v>
      </c>
      <c r="E36" s="29">
        <v>33775</v>
      </c>
      <c r="F36" s="3" t="s">
        <v>98</v>
      </c>
      <c r="G36" s="3" t="s">
        <v>14</v>
      </c>
      <c r="H36" s="2" t="s">
        <v>38</v>
      </c>
      <c r="I36" s="13" t="s">
        <v>228</v>
      </c>
      <c r="J36" s="14" t="s">
        <v>99</v>
      </c>
    </row>
    <row r="37" spans="1:10" ht="15">
      <c r="A37" s="38">
        <v>32</v>
      </c>
      <c r="B37" s="19" t="s">
        <v>229</v>
      </c>
      <c r="C37" s="39" t="s">
        <v>230</v>
      </c>
      <c r="D37" s="3"/>
      <c r="E37" s="29">
        <v>33727</v>
      </c>
      <c r="F37" s="3"/>
      <c r="G37" s="3"/>
      <c r="H37" s="2" t="s">
        <v>38</v>
      </c>
      <c r="I37" s="13" t="s">
        <v>231</v>
      </c>
      <c r="J37" s="14" t="s">
        <v>67</v>
      </c>
    </row>
    <row r="38" spans="1:10" ht="15">
      <c r="A38" s="38">
        <v>33</v>
      </c>
      <c r="B38" s="19" t="s">
        <v>232</v>
      </c>
      <c r="C38" s="39" t="s">
        <v>233</v>
      </c>
      <c r="D38" s="3"/>
      <c r="E38" s="29">
        <v>33942</v>
      </c>
      <c r="F38" s="3"/>
      <c r="G38" s="3"/>
      <c r="H38" s="2" t="s">
        <v>38</v>
      </c>
      <c r="I38" s="13" t="s">
        <v>83</v>
      </c>
      <c r="J38" s="14" t="s">
        <v>67</v>
      </c>
    </row>
    <row r="39" spans="1:10" ht="15">
      <c r="A39" s="38">
        <v>34</v>
      </c>
      <c r="B39" s="19" t="s">
        <v>234</v>
      </c>
      <c r="C39" s="39" t="s">
        <v>41</v>
      </c>
      <c r="D39" s="3">
        <v>0</v>
      </c>
      <c r="E39" s="29">
        <v>33836</v>
      </c>
      <c r="F39" s="3" t="s">
        <v>98</v>
      </c>
      <c r="G39" s="3" t="s">
        <v>15</v>
      </c>
      <c r="H39" s="2" t="s">
        <v>38</v>
      </c>
      <c r="I39" s="13" t="s">
        <v>235</v>
      </c>
      <c r="J39" s="14" t="s">
        <v>99</v>
      </c>
    </row>
    <row r="40" spans="1:10" ht="15">
      <c r="A40" s="38">
        <v>35</v>
      </c>
      <c r="B40" s="19" t="s">
        <v>236</v>
      </c>
      <c r="C40" s="39" t="s">
        <v>237</v>
      </c>
      <c r="D40" s="3">
        <v>0</v>
      </c>
      <c r="E40" s="29">
        <v>33853</v>
      </c>
      <c r="F40" s="3" t="s">
        <v>175</v>
      </c>
      <c r="G40" s="3" t="s">
        <v>15</v>
      </c>
      <c r="H40" s="2" t="s">
        <v>38</v>
      </c>
      <c r="I40" s="13" t="s">
        <v>176</v>
      </c>
      <c r="J40" s="14" t="s">
        <v>177</v>
      </c>
    </row>
    <row r="41" spans="1:10" ht="15">
      <c r="A41" s="38">
        <v>36</v>
      </c>
      <c r="B41" s="19" t="s">
        <v>238</v>
      </c>
      <c r="C41" s="39" t="s">
        <v>239</v>
      </c>
      <c r="D41" s="3">
        <v>0</v>
      </c>
      <c r="E41" s="29">
        <v>33297</v>
      </c>
      <c r="F41" s="3" t="s">
        <v>186</v>
      </c>
      <c r="G41" s="3" t="s">
        <v>16</v>
      </c>
      <c r="H41" s="2" t="s">
        <v>38</v>
      </c>
      <c r="I41" s="13" t="s">
        <v>200</v>
      </c>
      <c r="J41" s="14" t="s">
        <v>148</v>
      </c>
    </row>
    <row r="42" spans="1:10" ht="15">
      <c r="A42" s="38">
        <v>37</v>
      </c>
      <c r="B42" s="19" t="s">
        <v>240</v>
      </c>
      <c r="C42" s="39" t="s">
        <v>241</v>
      </c>
      <c r="D42" s="3"/>
      <c r="E42" s="29">
        <v>33692</v>
      </c>
      <c r="F42" s="3"/>
      <c r="G42" s="3"/>
      <c r="H42" s="2" t="s">
        <v>38</v>
      </c>
      <c r="I42" s="13" t="s">
        <v>73</v>
      </c>
      <c r="J42" s="14" t="s">
        <v>67</v>
      </c>
    </row>
    <row r="43" spans="1:10" ht="15">
      <c r="A43" s="38">
        <v>38</v>
      </c>
      <c r="B43" s="19" t="s">
        <v>240</v>
      </c>
      <c r="C43" s="39" t="s">
        <v>242</v>
      </c>
      <c r="D43" s="3">
        <v>0</v>
      </c>
      <c r="E43" s="29">
        <v>33958</v>
      </c>
      <c r="F43" s="3" t="s">
        <v>243</v>
      </c>
      <c r="G43" s="3" t="s">
        <v>13</v>
      </c>
      <c r="H43" s="2" t="s">
        <v>38</v>
      </c>
      <c r="I43" s="13" t="s">
        <v>244</v>
      </c>
      <c r="J43" s="14" t="s">
        <v>245</v>
      </c>
    </row>
    <row r="44" spans="1:10" ht="15">
      <c r="A44" s="38">
        <v>39</v>
      </c>
      <c r="B44" s="19" t="s">
        <v>246</v>
      </c>
      <c r="C44" s="39" t="s">
        <v>247</v>
      </c>
      <c r="D44" s="3">
        <v>0</v>
      </c>
      <c r="E44" s="29">
        <v>33759</v>
      </c>
      <c r="F44" s="3" t="s">
        <v>186</v>
      </c>
      <c r="G44" s="3" t="s">
        <v>8</v>
      </c>
      <c r="H44" s="2" t="s">
        <v>38</v>
      </c>
      <c r="I44" s="13" t="s">
        <v>147</v>
      </c>
      <c r="J44" s="14" t="s">
        <v>148</v>
      </c>
    </row>
    <row r="45" spans="1:10" ht="15">
      <c r="A45" s="38">
        <v>40</v>
      </c>
      <c r="B45" s="19" t="s">
        <v>248</v>
      </c>
      <c r="C45" s="39" t="s">
        <v>43</v>
      </c>
      <c r="D45" s="3">
        <v>0</v>
      </c>
      <c r="E45" s="29">
        <v>33947</v>
      </c>
      <c r="F45" s="3" t="s">
        <v>186</v>
      </c>
      <c r="G45" s="3" t="s">
        <v>8</v>
      </c>
      <c r="H45" s="2" t="s">
        <v>38</v>
      </c>
      <c r="I45" s="13" t="s">
        <v>147</v>
      </c>
      <c r="J45" s="14" t="s">
        <v>148</v>
      </c>
    </row>
    <row r="46" spans="1:10" ht="15">
      <c r="A46" s="38">
        <v>41</v>
      </c>
      <c r="B46" s="19" t="s">
        <v>249</v>
      </c>
      <c r="C46" s="39" t="s">
        <v>250</v>
      </c>
      <c r="D46" s="3">
        <v>0</v>
      </c>
      <c r="E46" s="29">
        <v>33496</v>
      </c>
      <c r="F46" s="3" t="s">
        <v>106</v>
      </c>
      <c r="G46" s="3" t="s">
        <v>16</v>
      </c>
      <c r="H46" s="2" t="s">
        <v>38</v>
      </c>
      <c r="I46" s="13" t="s">
        <v>251</v>
      </c>
      <c r="J46" s="14" t="s">
        <v>108</v>
      </c>
    </row>
    <row r="47" spans="1:10" ht="15">
      <c r="A47" s="38">
        <v>42</v>
      </c>
      <c r="B47" s="19" t="s">
        <v>252</v>
      </c>
      <c r="C47" s="39" t="s">
        <v>253</v>
      </c>
      <c r="D47" s="3">
        <v>0</v>
      </c>
      <c r="E47" s="29">
        <v>33892</v>
      </c>
      <c r="F47" s="3" t="s">
        <v>100</v>
      </c>
      <c r="G47" s="3" t="s">
        <v>15</v>
      </c>
      <c r="H47" s="2" t="s">
        <v>38</v>
      </c>
      <c r="I47" s="13" t="s">
        <v>110</v>
      </c>
      <c r="J47" s="14" t="s">
        <v>102</v>
      </c>
    </row>
    <row r="48" spans="1:10" ht="15">
      <c r="A48" s="38">
        <v>43</v>
      </c>
      <c r="B48" s="19" t="s">
        <v>254</v>
      </c>
      <c r="C48" s="39" t="s">
        <v>255</v>
      </c>
      <c r="D48" s="3">
        <v>0</v>
      </c>
      <c r="E48" s="29">
        <v>33429</v>
      </c>
      <c r="F48" s="3" t="s">
        <v>186</v>
      </c>
      <c r="G48" s="3" t="s">
        <v>8</v>
      </c>
      <c r="H48" s="2" t="s">
        <v>38</v>
      </c>
      <c r="I48" s="13" t="s">
        <v>147</v>
      </c>
      <c r="J48" s="14" t="s">
        <v>148</v>
      </c>
    </row>
    <row r="49" spans="1:10" ht="15">
      <c r="A49" s="38">
        <v>44</v>
      </c>
      <c r="B49" s="19" t="s">
        <v>240</v>
      </c>
      <c r="C49" s="39" t="s">
        <v>256</v>
      </c>
      <c r="D49" s="3">
        <v>0</v>
      </c>
      <c r="E49" s="29">
        <v>33739</v>
      </c>
      <c r="F49" s="3" t="s">
        <v>89</v>
      </c>
      <c r="G49" s="3" t="s">
        <v>257</v>
      </c>
      <c r="H49" s="2" t="s">
        <v>38</v>
      </c>
      <c r="I49" s="13" t="s">
        <v>258</v>
      </c>
      <c r="J49" s="14" t="s">
        <v>91</v>
      </c>
    </row>
    <row r="50" spans="1:10" ht="15">
      <c r="A50" s="38">
        <v>45</v>
      </c>
      <c r="B50" s="19" t="s">
        <v>259</v>
      </c>
      <c r="C50" s="39" t="s">
        <v>49</v>
      </c>
      <c r="D50" s="3">
        <v>0</v>
      </c>
      <c r="E50" s="29">
        <v>33929</v>
      </c>
      <c r="F50" s="3" t="s">
        <v>186</v>
      </c>
      <c r="G50" s="3" t="s">
        <v>18</v>
      </c>
      <c r="H50" s="2" t="s">
        <v>38</v>
      </c>
      <c r="I50" s="13" t="s">
        <v>150</v>
      </c>
      <c r="J50" s="14" t="s">
        <v>148</v>
      </c>
    </row>
    <row r="51" spans="1:10" ht="15">
      <c r="A51" s="38">
        <v>46</v>
      </c>
      <c r="B51" s="19" t="s">
        <v>260</v>
      </c>
      <c r="C51" s="39" t="s">
        <v>261</v>
      </c>
      <c r="D51" s="3">
        <v>0</v>
      </c>
      <c r="E51" s="29">
        <v>33590</v>
      </c>
      <c r="F51" s="3" t="s">
        <v>100</v>
      </c>
      <c r="G51" s="3" t="s">
        <v>18</v>
      </c>
      <c r="H51" s="2" t="s">
        <v>38</v>
      </c>
      <c r="I51" s="13" t="s">
        <v>101</v>
      </c>
      <c r="J51" s="14" t="s">
        <v>102</v>
      </c>
    </row>
    <row r="52" spans="1:10" ht="15">
      <c r="A52" s="38">
        <v>47</v>
      </c>
      <c r="B52" s="19" t="s">
        <v>238</v>
      </c>
      <c r="C52" s="39" t="s">
        <v>262</v>
      </c>
      <c r="D52" s="3">
        <v>0</v>
      </c>
      <c r="E52" s="29">
        <v>33913</v>
      </c>
      <c r="F52" s="3" t="s">
        <v>186</v>
      </c>
      <c r="G52" s="3" t="s">
        <v>9</v>
      </c>
      <c r="H52" s="2" t="s">
        <v>38</v>
      </c>
      <c r="I52" s="13" t="s">
        <v>263</v>
      </c>
      <c r="J52" s="14" t="s">
        <v>148</v>
      </c>
    </row>
    <row r="53" spans="1:10" ht="15">
      <c r="A53" s="38">
        <v>48</v>
      </c>
      <c r="B53" s="19" t="s">
        <v>31</v>
      </c>
      <c r="C53" s="39" t="s">
        <v>47</v>
      </c>
      <c r="D53" s="3">
        <v>0</v>
      </c>
      <c r="E53" s="29">
        <v>33870</v>
      </c>
      <c r="F53" s="3" t="s">
        <v>95</v>
      </c>
      <c r="G53" s="3" t="s">
        <v>10</v>
      </c>
      <c r="H53" s="2" t="s">
        <v>38</v>
      </c>
      <c r="I53" s="13" t="s">
        <v>264</v>
      </c>
      <c r="J53" s="14" t="s">
        <v>265</v>
      </c>
    </row>
    <row r="54" spans="1:10" ht="15">
      <c r="A54" s="38">
        <v>49</v>
      </c>
      <c r="B54" s="19" t="s">
        <v>266</v>
      </c>
      <c r="C54" s="39" t="s">
        <v>47</v>
      </c>
      <c r="D54" s="3"/>
      <c r="E54" s="29">
        <v>33851</v>
      </c>
      <c r="F54" s="3"/>
      <c r="G54" s="3"/>
      <c r="H54" s="2" t="s">
        <v>38</v>
      </c>
      <c r="I54" s="13" t="s">
        <v>103</v>
      </c>
      <c r="J54" s="14" t="s">
        <v>102</v>
      </c>
    </row>
    <row r="55" spans="1:10" ht="15">
      <c r="A55" s="38">
        <v>50</v>
      </c>
      <c r="B55" s="19" t="s">
        <v>248</v>
      </c>
      <c r="C55" s="39" t="s">
        <v>52</v>
      </c>
      <c r="D55" s="3">
        <v>0</v>
      </c>
      <c r="E55" s="29">
        <v>33723</v>
      </c>
      <c r="F55" s="3" t="s">
        <v>175</v>
      </c>
      <c r="G55" s="3" t="s">
        <v>9</v>
      </c>
      <c r="H55" s="2" t="s">
        <v>38</v>
      </c>
      <c r="I55" s="13" t="s">
        <v>217</v>
      </c>
      <c r="J55" s="14" t="s">
        <v>177</v>
      </c>
    </row>
    <row r="56" spans="1:10" ht="15">
      <c r="A56" s="38">
        <v>51</v>
      </c>
      <c r="B56" s="19" t="s">
        <v>267</v>
      </c>
      <c r="C56" s="39" t="s">
        <v>268</v>
      </c>
      <c r="D56" s="3">
        <v>0</v>
      </c>
      <c r="E56" s="29">
        <v>33769</v>
      </c>
      <c r="F56" s="3" t="s">
        <v>100</v>
      </c>
      <c r="G56" s="3" t="s">
        <v>15</v>
      </c>
      <c r="H56" s="2" t="s">
        <v>38</v>
      </c>
      <c r="I56" s="13" t="s">
        <v>110</v>
      </c>
      <c r="J56" s="14" t="s">
        <v>102</v>
      </c>
    </row>
    <row r="57" spans="1:10" ht="15">
      <c r="A57" s="44">
        <v>52</v>
      </c>
      <c r="B57" s="22" t="s">
        <v>238</v>
      </c>
      <c r="C57" s="45" t="s">
        <v>269</v>
      </c>
      <c r="D57" s="6">
        <v>0</v>
      </c>
      <c r="E57" s="30">
        <v>33719</v>
      </c>
      <c r="F57" s="6" t="s">
        <v>180</v>
      </c>
      <c r="G57" s="6" t="s">
        <v>14</v>
      </c>
      <c r="H57" s="25" t="s">
        <v>38</v>
      </c>
      <c r="I57" s="15" t="s">
        <v>181</v>
      </c>
      <c r="J57" s="16" t="s">
        <v>182</v>
      </c>
    </row>
    <row r="58" spans="1:10" ht="15">
      <c r="A58" s="32"/>
      <c r="B58" s="48"/>
      <c r="C58" s="48"/>
      <c r="D58" s="48"/>
      <c r="E58" s="49"/>
      <c r="F58" s="48"/>
      <c r="G58" s="48"/>
      <c r="H58" s="48"/>
      <c r="I58" s="47"/>
      <c r="J58" s="46"/>
    </row>
    <row r="59" spans="1:10" ht="15">
      <c r="A59" s="32"/>
      <c r="B59" s="52"/>
      <c r="C59" s="52"/>
      <c r="D59" s="52"/>
      <c r="E59" s="53"/>
      <c r="F59" s="52"/>
      <c r="G59" s="52"/>
      <c r="H59" s="52"/>
      <c r="I59" s="51"/>
      <c r="J59" s="50"/>
    </row>
    <row r="60" spans="1:10" ht="15">
      <c r="A60" s="32"/>
      <c r="B60" s="52"/>
      <c r="C60" s="52"/>
      <c r="D60" s="52"/>
      <c r="E60" s="53"/>
      <c r="F60" s="52"/>
      <c r="G60" s="52"/>
      <c r="H60" s="52"/>
      <c r="I60" s="51"/>
      <c r="J60" s="50"/>
    </row>
    <row r="61" spans="1:10" ht="15">
      <c r="A61" s="26"/>
      <c r="B61" s="52"/>
      <c r="C61" s="52"/>
      <c r="D61" s="52"/>
      <c r="E61" s="53"/>
      <c r="F61" s="52"/>
      <c r="G61" s="52"/>
      <c r="H61" s="52"/>
      <c r="I61" s="51"/>
      <c r="J61" s="50"/>
    </row>
    <row r="62" spans="1:10" ht="15">
      <c r="A62" s="26"/>
      <c r="B62" s="52"/>
      <c r="C62" s="52"/>
      <c r="D62" s="52"/>
      <c r="E62" s="53"/>
      <c r="F62" s="52"/>
      <c r="G62" s="52"/>
      <c r="H62" s="52"/>
      <c r="I62" s="51"/>
      <c r="J62" s="50"/>
    </row>
    <row r="63" spans="1:10" ht="15">
      <c r="A63" s="26"/>
      <c r="B63" s="52"/>
      <c r="C63" s="52"/>
      <c r="D63" s="52"/>
      <c r="E63" s="53"/>
      <c r="F63" s="52"/>
      <c r="G63" s="52"/>
      <c r="H63" s="52"/>
      <c r="I63" s="51"/>
      <c r="J63" s="50"/>
    </row>
    <row r="64" spans="1:10" ht="15">
      <c r="A64" s="54"/>
      <c r="B64" s="57"/>
      <c r="C64" s="57"/>
      <c r="D64" s="57"/>
      <c r="E64" s="58"/>
      <c r="F64" s="57"/>
      <c r="G64" s="57"/>
      <c r="H64" s="57"/>
      <c r="I64" s="56"/>
      <c r="J64" s="55"/>
    </row>
  </sheetData>
  <mergeCells count="5">
    <mergeCell ref="A1:J1"/>
    <mergeCell ref="I5:J5"/>
    <mergeCell ref="B5:C5"/>
    <mergeCell ref="A2:J2"/>
    <mergeCell ref="A3:J3"/>
  </mergeCells>
  <printOptions/>
  <pageMargins left="0.82" right="0.26" top="0.52" bottom="0.65" header="0.26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3">
      <selection activeCell="G35" sqref="G35:G41"/>
    </sheetView>
  </sheetViews>
  <sheetFormatPr defaultColWidth="9.140625" defaultRowHeight="12.75"/>
  <cols>
    <col min="1" max="1" width="5.421875" style="75" customWidth="1"/>
    <col min="2" max="2" width="13.140625" style="31" customWidth="1"/>
    <col min="3" max="3" width="8.421875" style="31" customWidth="1"/>
    <col min="4" max="4" width="13.00390625" style="75" customWidth="1"/>
    <col min="5" max="5" width="7.00390625" style="75" customWidth="1"/>
    <col min="6" max="6" width="13.7109375" style="87" customWidth="1"/>
    <col min="7" max="7" width="14.00390625" style="77" customWidth="1"/>
    <col min="8" max="16384" width="9.140625" style="31" customWidth="1"/>
  </cols>
  <sheetData>
    <row r="1" spans="1:7" ht="17.25">
      <c r="A1" s="456" t="s">
        <v>1132</v>
      </c>
      <c r="B1" s="456"/>
      <c r="C1" s="456"/>
      <c r="D1" s="456"/>
      <c r="E1" s="456"/>
      <c r="F1" s="456"/>
      <c r="G1" s="456"/>
    </row>
    <row r="2" spans="1:9" ht="15">
      <c r="A2" s="457" t="s">
        <v>512</v>
      </c>
      <c r="B2" s="457"/>
      <c r="C2" s="457"/>
      <c r="D2" s="457"/>
      <c r="E2" s="457"/>
      <c r="F2" s="457"/>
      <c r="G2" s="457"/>
      <c r="H2" s="24"/>
      <c r="I2" s="24"/>
    </row>
    <row r="3" spans="1:9" ht="15">
      <c r="A3" s="457" t="s">
        <v>167</v>
      </c>
      <c r="B3" s="457"/>
      <c r="C3" s="457"/>
      <c r="D3" s="457"/>
      <c r="E3" s="457"/>
      <c r="F3" s="457"/>
      <c r="G3" s="457"/>
      <c r="H3" s="24"/>
      <c r="I3" s="24"/>
    </row>
    <row r="5" spans="1:7" ht="15.75">
      <c r="A5" s="59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120</v>
      </c>
      <c r="C6" s="37" t="s">
        <v>170</v>
      </c>
      <c r="D6" s="28">
        <v>33788</v>
      </c>
      <c r="E6" s="7" t="s">
        <v>38</v>
      </c>
      <c r="F6" s="84" t="s">
        <v>85</v>
      </c>
      <c r="G6" s="12" t="s">
        <v>67</v>
      </c>
    </row>
    <row r="7" spans="1:7" ht="15">
      <c r="A7" s="2">
        <v>2</v>
      </c>
      <c r="B7" s="19" t="s">
        <v>776</v>
      </c>
      <c r="C7" s="39" t="s">
        <v>62</v>
      </c>
      <c r="D7" s="29">
        <v>33956</v>
      </c>
      <c r="E7" s="2" t="s">
        <v>38</v>
      </c>
      <c r="F7" s="62" t="s">
        <v>136</v>
      </c>
      <c r="G7" s="14" t="s">
        <v>99</v>
      </c>
    </row>
    <row r="8" spans="1:7" ht="15">
      <c r="A8" s="2">
        <v>3</v>
      </c>
      <c r="B8" s="19" t="s">
        <v>31</v>
      </c>
      <c r="C8" s="39" t="s">
        <v>109</v>
      </c>
      <c r="D8" s="29">
        <v>33820</v>
      </c>
      <c r="E8" s="2" t="s">
        <v>38</v>
      </c>
      <c r="F8" s="62" t="s">
        <v>981</v>
      </c>
      <c r="G8" s="14" t="s">
        <v>68</v>
      </c>
    </row>
    <row r="9" spans="1:7" ht="15">
      <c r="A9" s="2">
        <v>4</v>
      </c>
      <c r="B9" s="19" t="s">
        <v>35</v>
      </c>
      <c r="C9" s="39" t="s">
        <v>109</v>
      </c>
      <c r="D9" s="29">
        <v>33824</v>
      </c>
      <c r="E9" s="2" t="s">
        <v>38</v>
      </c>
      <c r="F9" s="62" t="s">
        <v>981</v>
      </c>
      <c r="G9" s="14" t="s">
        <v>68</v>
      </c>
    </row>
    <row r="10" spans="1:7" ht="15">
      <c r="A10" s="2">
        <v>5</v>
      </c>
      <c r="B10" s="19" t="s">
        <v>97</v>
      </c>
      <c r="C10" s="39" t="s">
        <v>1044</v>
      </c>
      <c r="D10" s="29">
        <v>33469</v>
      </c>
      <c r="E10" s="2" t="s">
        <v>38</v>
      </c>
      <c r="F10" s="62" t="s">
        <v>72</v>
      </c>
      <c r="G10" s="14" t="s">
        <v>67</v>
      </c>
    </row>
    <row r="11" spans="1:7" ht="15">
      <c r="A11" s="2">
        <v>6</v>
      </c>
      <c r="B11" s="19" t="s">
        <v>533</v>
      </c>
      <c r="C11" s="39" t="s">
        <v>219</v>
      </c>
      <c r="D11" s="29">
        <v>33653</v>
      </c>
      <c r="E11" s="2" t="s">
        <v>38</v>
      </c>
      <c r="F11" s="62" t="s">
        <v>1139</v>
      </c>
      <c r="G11" s="14" t="s">
        <v>67</v>
      </c>
    </row>
    <row r="12" spans="1:7" ht="15">
      <c r="A12" s="2">
        <v>7</v>
      </c>
      <c r="B12" s="19" t="s">
        <v>1133</v>
      </c>
      <c r="C12" s="39" t="s">
        <v>156</v>
      </c>
      <c r="D12" s="29">
        <v>33370</v>
      </c>
      <c r="E12" s="2" t="s">
        <v>38</v>
      </c>
      <c r="F12" s="62" t="s">
        <v>1138</v>
      </c>
      <c r="G12" s="14" t="s">
        <v>1134</v>
      </c>
    </row>
    <row r="13" spans="1:7" ht="15">
      <c r="A13" s="2">
        <v>8</v>
      </c>
      <c r="B13" s="19" t="s">
        <v>31</v>
      </c>
      <c r="C13" s="39" t="s">
        <v>1135</v>
      </c>
      <c r="D13" s="29">
        <v>33954</v>
      </c>
      <c r="E13" s="2" t="s">
        <v>38</v>
      </c>
      <c r="F13" s="62" t="s">
        <v>263</v>
      </c>
      <c r="G13" s="14" t="s">
        <v>148</v>
      </c>
    </row>
    <row r="14" spans="1:7" ht="15">
      <c r="A14" s="2">
        <v>9</v>
      </c>
      <c r="B14" s="19" t="s">
        <v>517</v>
      </c>
      <c r="C14" s="39" t="s">
        <v>730</v>
      </c>
      <c r="D14" s="29">
        <v>33471</v>
      </c>
      <c r="E14" s="2" t="s">
        <v>38</v>
      </c>
      <c r="F14" s="62" t="s">
        <v>72</v>
      </c>
      <c r="G14" s="14" t="s">
        <v>67</v>
      </c>
    </row>
    <row r="15" spans="1:7" ht="15">
      <c r="A15" s="2">
        <v>10</v>
      </c>
      <c r="B15" s="19" t="s">
        <v>1136</v>
      </c>
      <c r="C15" s="20" t="s">
        <v>41</v>
      </c>
      <c r="D15" s="29">
        <v>33768</v>
      </c>
      <c r="E15" s="79" t="s">
        <v>38</v>
      </c>
      <c r="F15" s="13" t="s">
        <v>378</v>
      </c>
      <c r="G15" s="14" t="s">
        <v>67</v>
      </c>
    </row>
    <row r="16" spans="1:13" ht="15">
      <c r="A16" s="2">
        <v>11</v>
      </c>
      <c r="B16" s="19" t="s">
        <v>1137</v>
      </c>
      <c r="C16" s="39" t="s">
        <v>247</v>
      </c>
      <c r="D16" s="29">
        <v>33789</v>
      </c>
      <c r="E16" s="2" t="s">
        <v>38</v>
      </c>
      <c r="F16" s="62" t="s">
        <v>207</v>
      </c>
      <c r="G16" s="14" t="s">
        <v>177</v>
      </c>
      <c r="M16" s="31">
        <f>25+9+2+3+15+25+6+11+14+25+19+12+8+5+5+24+13+17+2+1+1+2+8+3+2+2+2+6</f>
        <v>267</v>
      </c>
    </row>
    <row r="17" spans="1:13" ht="15">
      <c r="A17" s="2">
        <v>12</v>
      </c>
      <c r="B17" s="19" t="s">
        <v>408</v>
      </c>
      <c r="C17" s="39" t="s">
        <v>66</v>
      </c>
      <c r="D17" s="29">
        <v>33642</v>
      </c>
      <c r="E17" s="2" t="s">
        <v>38</v>
      </c>
      <c r="F17" s="62" t="s">
        <v>72</v>
      </c>
      <c r="G17" s="14" t="s">
        <v>67</v>
      </c>
      <c r="M17" s="31">
        <f>M16*20</f>
        <v>5340</v>
      </c>
    </row>
    <row r="18" spans="1:7" ht="15">
      <c r="A18" s="2">
        <v>13</v>
      </c>
      <c r="B18" s="19" t="s">
        <v>31</v>
      </c>
      <c r="C18" s="39" t="s">
        <v>66</v>
      </c>
      <c r="D18" s="29">
        <v>33760</v>
      </c>
      <c r="E18" s="2" t="s">
        <v>38</v>
      </c>
      <c r="F18" s="62" t="s">
        <v>112</v>
      </c>
      <c r="G18" s="14" t="s">
        <v>102</v>
      </c>
    </row>
    <row r="19" spans="1:7" ht="15">
      <c r="A19" s="2">
        <v>14</v>
      </c>
      <c r="B19" s="19" t="s">
        <v>240</v>
      </c>
      <c r="C19" s="39" t="s">
        <v>52</v>
      </c>
      <c r="D19" s="29">
        <v>33665</v>
      </c>
      <c r="E19" s="2" t="s">
        <v>38</v>
      </c>
      <c r="F19" s="62" t="s">
        <v>73</v>
      </c>
      <c r="G19" s="14" t="s">
        <v>67</v>
      </c>
    </row>
    <row r="20" spans="1:7" ht="15">
      <c r="A20" s="26"/>
      <c r="B20" s="52"/>
      <c r="C20" s="52"/>
      <c r="D20" s="26"/>
      <c r="E20" s="26"/>
      <c r="F20" s="24"/>
      <c r="G20" s="50"/>
    </row>
    <row r="21" spans="1:7" ht="15">
      <c r="A21" s="26"/>
      <c r="B21" s="52"/>
      <c r="C21" s="52"/>
      <c r="D21" s="26"/>
      <c r="E21" s="26"/>
      <c r="F21" s="24"/>
      <c r="G21" s="50"/>
    </row>
  </sheetData>
  <mergeCells count="5">
    <mergeCell ref="A1:G1"/>
    <mergeCell ref="B5:C5"/>
    <mergeCell ref="F5:G5"/>
    <mergeCell ref="A2:G2"/>
    <mergeCell ref="A3:G3"/>
  </mergeCells>
  <printOptions/>
  <pageMargins left="0.75" right="0.52" top="0.51" bottom="1" header="0.23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D21" sqref="D21"/>
    </sheetView>
  </sheetViews>
  <sheetFormatPr defaultColWidth="9.140625" defaultRowHeight="12.75"/>
  <cols>
    <col min="1" max="1" width="6.140625" style="4" customWidth="1"/>
    <col min="2" max="2" width="17.28125" style="0" bestFit="1" customWidth="1"/>
    <col min="3" max="3" width="7.8515625" style="0" customWidth="1"/>
    <col min="4" max="4" width="11.28125" style="4" bestFit="1" customWidth="1"/>
    <col min="5" max="5" width="6.28125" style="4" customWidth="1"/>
    <col min="6" max="6" width="14.140625" style="0" bestFit="1" customWidth="1"/>
    <col min="7" max="7" width="14.28125" style="10" bestFit="1" customWidth="1"/>
  </cols>
  <sheetData>
    <row r="1" spans="1:7" ht="17.25">
      <c r="A1" s="456" t="s">
        <v>1140</v>
      </c>
      <c r="B1" s="456"/>
      <c r="C1" s="456"/>
      <c r="D1" s="456"/>
      <c r="E1" s="456"/>
      <c r="F1" s="456"/>
      <c r="G1" s="456"/>
    </row>
    <row r="2" spans="1:7" ht="15">
      <c r="A2" s="457" t="s">
        <v>1035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4" spans="1:7" ht="17.25">
      <c r="A4" s="27"/>
      <c r="B4" s="27"/>
      <c r="C4" s="27"/>
      <c r="D4" s="27"/>
      <c r="E4" s="27"/>
      <c r="F4" s="27"/>
      <c r="G4" s="94"/>
    </row>
    <row r="5" spans="1:7" ht="15.75">
      <c r="A5" s="59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1141</v>
      </c>
      <c r="C6" s="37" t="s">
        <v>407</v>
      </c>
      <c r="D6" s="28">
        <v>33660</v>
      </c>
      <c r="E6" s="7" t="s">
        <v>529</v>
      </c>
      <c r="F6" s="17" t="s">
        <v>73</v>
      </c>
      <c r="G6" s="12" t="s">
        <v>67</v>
      </c>
    </row>
    <row r="7" spans="1:7" ht="15">
      <c r="A7" s="2">
        <v>2</v>
      </c>
      <c r="B7" s="19" t="s">
        <v>1142</v>
      </c>
      <c r="C7" s="61" t="s">
        <v>270</v>
      </c>
      <c r="D7" s="29">
        <v>33912</v>
      </c>
      <c r="E7" s="2" t="s">
        <v>38</v>
      </c>
      <c r="F7" s="62" t="s">
        <v>121</v>
      </c>
      <c r="G7" s="14" t="s">
        <v>102</v>
      </c>
    </row>
    <row r="8" spans="1:7" ht="15">
      <c r="A8" s="2">
        <v>3</v>
      </c>
      <c r="B8" s="19" t="s">
        <v>887</v>
      </c>
      <c r="C8" s="39" t="s">
        <v>26</v>
      </c>
      <c r="D8" s="29">
        <v>33667</v>
      </c>
      <c r="E8" s="2" t="s">
        <v>529</v>
      </c>
      <c r="F8" s="19" t="s">
        <v>1054</v>
      </c>
      <c r="G8" s="14" t="s">
        <v>82</v>
      </c>
    </row>
    <row r="9" spans="1:7" ht="15">
      <c r="A9" s="2">
        <v>4</v>
      </c>
      <c r="B9" s="19" t="s">
        <v>292</v>
      </c>
      <c r="C9" s="39" t="s">
        <v>271</v>
      </c>
      <c r="D9" s="29">
        <v>33896</v>
      </c>
      <c r="E9" s="2" t="s">
        <v>38</v>
      </c>
      <c r="F9" s="19" t="s">
        <v>83</v>
      </c>
      <c r="G9" s="14" t="s">
        <v>322</v>
      </c>
    </row>
    <row r="10" spans="1:7" ht="15">
      <c r="A10" s="2">
        <v>5</v>
      </c>
      <c r="B10" s="19" t="s">
        <v>238</v>
      </c>
      <c r="C10" s="39" t="s">
        <v>1143</v>
      </c>
      <c r="D10" s="29">
        <v>33896</v>
      </c>
      <c r="E10" s="2" t="s">
        <v>38</v>
      </c>
      <c r="F10" s="19" t="s">
        <v>1144</v>
      </c>
      <c r="G10" s="14" t="s">
        <v>99</v>
      </c>
    </row>
    <row r="11" spans="1:7" ht="15">
      <c r="A11" s="2">
        <v>6</v>
      </c>
      <c r="B11" s="19" t="s">
        <v>604</v>
      </c>
      <c r="C11" s="39" t="s">
        <v>199</v>
      </c>
      <c r="D11" s="29">
        <v>33656</v>
      </c>
      <c r="E11" s="2" t="s">
        <v>529</v>
      </c>
      <c r="F11" s="19" t="s">
        <v>275</v>
      </c>
      <c r="G11" s="14" t="s">
        <v>177</v>
      </c>
    </row>
    <row r="12" spans="1:7" ht="15">
      <c r="A12" s="2">
        <v>7</v>
      </c>
      <c r="B12" s="19" t="s">
        <v>1145</v>
      </c>
      <c r="C12" s="39" t="s">
        <v>199</v>
      </c>
      <c r="D12" s="29">
        <v>33912</v>
      </c>
      <c r="E12" s="2" t="s">
        <v>38</v>
      </c>
      <c r="F12" s="19" t="s">
        <v>275</v>
      </c>
      <c r="G12" s="14" t="s">
        <v>177</v>
      </c>
    </row>
    <row r="13" spans="1:7" ht="15">
      <c r="A13" s="2">
        <v>8</v>
      </c>
      <c r="B13" s="19" t="s">
        <v>456</v>
      </c>
      <c r="C13" s="39" t="s">
        <v>303</v>
      </c>
      <c r="D13" s="29">
        <v>33608</v>
      </c>
      <c r="E13" s="2" t="s">
        <v>529</v>
      </c>
      <c r="F13" s="19" t="s">
        <v>85</v>
      </c>
      <c r="G13" s="14" t="s">
        <v>67</v>
      </c>
    </row>
    <row r="14" spans="1:7" ht="15">
      <c r="A14" s="2">
        <v>9</v>
      </c>
      <c r="B14" s="19" t="s">
        <v>728</v>
      </c>
      <c r="C14" s="39" t="s">
        <v>29</v>
      </c>
      <c r="D14" s="29">
        <v>33935</v>
      </c>
      <c r="E14" s="2" t="s">
        <v>38</v>
      </c>
      <c r="F14" s="19" t="s">
        <v>75</v>
      </c>
      <c r="G14" s="14" t="s">
        <v>322</v>
      </c>
    </row>
    <row r="15" spans="1:7" ht="15">
      <c r="A15" s="2">
        <v>10</v>
      </c>
      <c r="B15" s="19" t="s">
        <v>1146</v>
      </c>
      <c r="C15" s="39" t="s">
        <v>29</v>
      </c>
      <c r="D15" s="29">
        <v>33863</v>
      </c>
      <c r="E15" s="2" t="s">
        <v>38</v>
      </c>
      <c r="F15" s="13" t="s">
        <v>72</v>
      </c>
      <c r="G15" s="14" t="s">
        <v>67</v>
      </c>
    </row>
    <row r="16" spans="1:7" ht="16.5">
      <c r="A16" s="2">
        <v>11</v>
      </c>
      <c r="B16" s="19" t="s">
        <v>238</v>
      </c>
      <c r="C16" s="39" t="s">
        <v>1147</v>
      </c>
      <c r="D16" s="29">
        <v>33282</v>
      </c>
      <c r="E16" s="2" t="s">
        <v>38</v>
      </c>
      <c r="F16" s="97" t="s">
        <v>1148</v>
      </c>
      <c r="G16" s="14" t="s">
        <v>99</v>
      </c>
    </row>
    <row r="17" spans="1:7" ht="15">
      <c r="A17" s="2">
        <v>12</v>
      </c>
      <c r="B17" s="19" t="s">
        <v>1149</v>
      </c>
      <c r="C17" s="39" t="s">
        <v>435</v>
      </c>
      <c r="D17" s="29">
        <v>33376</v>
      </c>
      <c r="E17" s="2" t="s">
        <v>38</v>
      </c>
      <c r="F17" s="19" t="s">
        <v>73</v>
      </c>
      <c r="G17" s="14" t="s">
        <v>67</v>
      </c>
    </row>
    <row r="18" spans="1:7" ht="15">
      <c r="A18" s="2">
        <v>13</v>
      </c>
      <c r="B18" s="19" t="s">
        <v>198</v>
      </c>
      <c r="C18" s="39" t="s">
        <v>307</v>
      </c>
      <c r="D18" s="29">
        <v>33654</v>
      </c>
      <c r="E18" s="2" t="s">
        <v>38</v>
      </c>
      <c r="F18" s="19" t="s">
        <v>75</v>
      </c>
      <c r="G18" s="14" t="s">
        <v>322</v>
      </c>
    </row>
    <row r="19" spans="1:7" ht="15">
      <c r="A19" s="2">
        <v>14</v>
      </c>
      <c r="B19" s="19" t="s">
        <v>35</v>
      </c>
      <c r="C19" s="39" t="s">
        <v>212</v>
      </c>
      <c r="D19" s="29">
        <v>33683</v>
      </c>
      <c r="E19" s="2" t="s">
        <v>38</v>
      </c>
      <c r="F19" s="19" t="s">
        <v>101</v>
      </c>
      <c r="G19" s="14" t="s">
        <v>102</v>
      </c>
    </row>
    <row r="20" spans="1:7" ht="15">
      <c r="A20" s="2">
        <v>15</v>
      </c>
      <c r="B20" s="19" t="s">
        <v>1150</v>
      </c>
      <c r="C20" s="39" t="s">
        <v>212</v>
      </c>
      <c r="D20" s="29">
        <v>33805</v>
      </c>
      <c r="E20" s="2" t="s">
        <v>38</v>
      </c>
      <c r="F20" s="19" t="s">
        <v>73</v>
      </c>
      <c r="G20" s="14" t="s">
        <v>67</v>
      </c>
    </row>
    <row r="21" spans="1:7" ht="15">
      <c r="A21" s="2">
        <v>16</v>
      </c>
      <c r="B21" s="19" t="s">
        <v>1151</v>
      </c>
      <c r="C21" s="39" t="s">
        <v>438</v>
      </c>
      <c r="D21" s="29">
        <v>33802</v>
      </c>
      <c r="E21" s="2" t="s">
        <v>38</v>
      </c>
      <c r="F21" s="13" t="s">
        <v>101</v>
      </c>
      <c r="G21" s="14" t="s">
        <v>102</v>
      </c>
    </row>
    <row r="22" spans="1:7" ht="15">
      <c r="A22" s="2">
        <v>17</v>
      </c>
      <c r="B22" s="19" t="s">
        <v>1152</v>
      </c>
      <c r="C22" s="39" t="s">
        <v>215</v>
      </c>
      <c r="D22" s="29">
        <v>33696</v>
      </c>
      <c r="E22" s="2" t="s">
        <v>38</v>
      </c>
      <c r="F22" s="19" t="s">
        <v>390</v>
      </c>
      <c r="G22" s="14" t="s">
        <v>67</v>
      </c>
    </row>
    <row r="23" spans="1:7" ht="15">
      <c r="A23" s="2">
        <v>18</v>
      </c>
      <c r="B23" s="19" t="s">
        <v>1034</v>
      </c>
      <c r="C23" s="39" t="s">
        <v>219</v>
      </c>
      <c r="D23" s="29">
        <v>33304</v>
      </c>
      <c r="E23" s="2" t="s">
        <v>38</v>
      </c>
      <c r="F23" s="19" t="s">
        <v>72</v>
      </c>
      <c r="G23" s="14" t="s">
        <v>67</v>
      </c>
    </row>
    <row r="24" spans="1:7" ht="15">
      <c r="A24" s="2">
        <v>19</v>
      </c>
      <c r="B24" s="19" t="s">
        <v>694</v>
      </c>
      <c r="C24" s="39" t="s">
        <v>219</v>
      </c>
      <c r="D24" s="29">
        <v>33827</v>
      </c>
      <c r="E24" s="2" t="s">
        <v>38</v>
      </c>
      <c r="F24" s="19" t="s">
        <v>224</v>
      </c>
      <c r="G24" s="14" t="s">
        <v>177</v>
      </c>
    </row>
    <row r="25" spans="1:7" ht="15">
      <c r="A25" s="2">
        <v>20</v>
      </c>
      <c r="B25" s="19" t="s">
        <v>452</v>
      </c>
      <c r="C25" s="39" t="s">
        <v>37</v>
      </c>
      <c r="D25" s="29">
        <v>33958</v>
      </c>
      <c r="E25" s="2" t="s">
        <v>529</v>
      </c>
      <c r="F25" s="19" t="s">
        <v>72</v>
      </c>
      <c r="G25" s="14" t="s">
        <v>67</v>
      </c>
    </row>
    <row r="26" spans="1:7" ht="15">
      <c r="A26" s="2">
        <v>21</v>
      </c>
      <c r="B26" s="19" t="s">
        <v>550</v>
      </c>
      <c r="C26" s="39" t="s">
        <v>38</v>
      </c>
      <c r="D26" s="29">
        <v>33244</v>
      </c>
      <c r="E26" s="2" t="s">
        <v>529</v>
      </c>
      <c r="F26" s="19" t="s">
        <v>1153</v>
      </c>
      <c r="G26" s="14" t="s">
        <v>91</v>
      </c>
    </row>
    <row r="27" spans="1:7" ht="15">
      <c r="A27" s="2">
        <v>22</v>
      </c>
      <c r="B27" s="19" t="s">
        <v>1154</v>
      </c>
      <c r="C27" s="39" t="s">
        <v>876</v>
      </c>
      <c r="D27" s="29">
        <v>33607</v>
      </c>
      <c r="E27" s="2" t="s">
        <v>529</v>
      </c>
      <c r="F27" s="19" t="s">
        <v>83</v>
      </c>
      <c r="G27" s="14" t="s">
        <v>322</v>
      </c>
    </row>
    <row r="28" spans="1:7" ht="15">
      <c r="A28" s="2">
        <v>23</v>
      </c>
      <c r="B28" s="19" t="s">
        <v>1155</v>
      </c>
      <c r="C28" s="39" t="s">
        <v>551</v>
      </c>
      <c r="D28" s="29">
        <v>33938</v>
      </c>
      <c r="E28" s="2" t="s">
        <v>529</v>
      </c>
      <c r="F28" s="19" t="s">
        <v>390</v>
      </c>
      <c r="G28" s="14" t="s">
        <v>67</v>
      </c>
    </row>
    <row r="29" spans="1:7" ht="15">
      <c r="A29" s="2">
        <v>24</v>
      </c>
      <c r="B29" s="19" t="s">
        <v>31</v>
      </c>
      <c r="C29" s="39" t="s">
        <v>556</v>
      </c>
      <c r="D29" s="29">
        <v>33132</v>
      </c>
      <c r="E29" s="2" t="s">
        <v>38</v>
      </c>
      <c r="F29" s="19" t="s">
        <v>1156</v>
      </c>
      <c r="G29" s="14" t="s">
        <v>288</v>
      </c>
    </row>
    <row r="30" spans="1:7" ht="15">
      <c r="A30" s="2">
        <v>25</v>
      </c>
      <c r="B30" s="19" t="s">
        <v>313</v>
      </c>
      <c r="C30" s="39" t="s">
        <v>556</v>
      </c>
      <c r="D30" s="29">
        <v>33847</v>
      </c>
      <c r="E30" s="2" t="s">
        <v>38</v>
      </c>
      <c r="F30" s="19" t="s">
        <v>471</v>
      </c>
      <c r="G30" s="14" t="s">
        <v>322</v>
      </c>
    </row>
    <row r="31" spans="1:7" ht="15">
      <c r="A31" s="2">
        <v>26</v>
      </c>
      <c r="B31" s="19" t="s">
        <v>723</v>
      </c>
      <c r="C31" s="39" t="s">
        <v>230</v>
      </c>
      <c r="D31" s="29">
        <v>33539</v>
      </c>
      <c r="E31" s="2" t="s">
        <v>38</v>
      </c>
      <c r="F31" s="19" t="s">
        <v>1157</v>
      </c>
      <c r="G31" s="14" t="s">
        <v>70</v>
      </c>
    </row>
    <row r="32" spans="1:7" ht="15">
      <c r="A32" s="2">
        <v>27</v>
      </c>
      <c r="B32" s="19" t="s">
        <v>860</v>
      </c>
      <c r="C32" s="39" t="s">
        <v>893</v>
      </c>
      <c r="D32" s="29">
        <v>33719</v>
      </c>
      <c r="E32" s="2" t="s">
        <v>529</v>
      </c>
      <c r="F32" s="19" t="s">
        <v>324</v>
      </c>
      <c r="G32" s="14" t="s">
        <v>288</v>
      </c>
    </row>
    <row r="33" spans="1:7" ht="15">
      <c r="A33" s="2">
        <v>28</v>
      </c>
      <c r="B33" s="19" t="s">
        <v>33</v>
      </c>
      <c r="C33" s="39" t="s">
        <v>1158</v>
      </c>
      <c r="D33" s="29">
        <v>33368</v>
      </c>
      <c r="E33" s="2" t="s">
        <v>38</v>
      </c>
      <c r="F33" s="19" t="s">
        <v>608</v>
      </c>
      <c r="G33" s="14" t="s">
        <v>91</v>
      </c>
    </row>
    <row r="34" spans="1:7" ht="15">
      <c r="A34" s="2">
        <v>29</v>
      </c>
      <c r="B34" s="19" t="s">
        <v>1159</v>
      </c>
      <c r="C34" s="39" t="s">
        <v>242</v>
      </c>
      <c r="D34" s="29">
        <v>33646</v>
      </c>
      <c r="E34" s="2" t="s">
        <v>38</v>
      </c>
      <c r="F34" s="19" t="s">
        <v>149</v>
      </c>
      <c r="G34" s="14" t="s">
        <v>67</v>
      </c>
    </row>
    <row r="35" spans="1:7" ht="15">
      <c r="A35" s="2">
        <v>30</v>
      </c>
      <c r="B35" s="19" t="s">
        <v>950</v>
      </c>
      <c r="C35" s="39" t="s">
        <v>242</v>
      </c>
      <c r="D35" s="29">
        <v>33768</v>
      </c>
      <c r="E35" s="2" t="s">
        <v>529</v>
      </c>
      <c r="F35" s="19" t="s">
        <v>207</v>
      </c>
      <c r="G35" s="14" t="s">
        <v>177</v>
      </c>
    </row>
    <row r="36" spans="1:7" ht="15">
      <c r="A36" s="2">
        <v>31</v>
      </c>
      <c r="B36" s="19" t="s">
        <v>1160</v>
      </c>
      <c r="C36" s="39" t="s">
        <v>155</v>
      </c>
      <c r="D36" s="29">
        <v>33925</v>
      </c>
      <c r="E36" s="2" t="s">
        <v>38</v>
      </c>
      <c r="F36" s="13" t="s">
        <v>85</v>
      </c>
      <c r="G36" s="14" t="s">
        <v>67</v>
      </c>
    </row>
    <row r="37" spans="1:7" ht="15">
      <c r="A37" s="2">
        <v>32</v>
      </c>
      <c r="B37" s="19" t="s">
        <v>660</v>
      </c>
      <c r="C37" s="39" t="s">
        <v>840</v>
      </c>
      <c r="D37" s="29">
        <v>33887</v>
      </c>
      <c r="E37" s="2" t="s">
        <v>529</v>
      </c>
      <c r="F37" s="19" t="s">
        <v>390</v>
      </c>
      <c r="G37" s="14" t="s">
        <v>67</v>
      </c>
    </row>
    <row r="38" spans="1:7" ht="15">
      <c r="A38" s="2">
        <v>33</v>
      </c>
      <c r="B38" s="19" t="s">
        <v>598</v>
      </c>
      <c r="C38" s="39" t="s">
        <v>56</v>
      </c>
      <c r="D38" s="29">
        <v>33467</v>
      </c>
      <c r="E38" s="2" t="s">
        <v>38</v>
      </c>
      <c r="F38" s="19" t="s">
        <v>85</v>
      </c>
      <c r="G38" s="14" t="s">
        <v>67</v>
      </c>
    </row>
    <row r="39" spans="1:7" ht="15">
      <c r="A39" s="2">
        <v>34</v>
      </c>
      <c r="B39" s="19" t="s">
        <v>1161</v>
      </c>
      <c r="C39" s="39" t="s">
        <v>1162</v>
      </c>
      <c r="D39" s="98">
        <v>32753</v>
      </c>
      <c r="E39" s="2" t="s">
        <v>38</v>
      </c>
      <c r="F39" s="19" t="s">
        <v>429</v>
      </c>
      <c r="G39" s="14" t="s">
        <v>288</v>
      </c>
    </row>
    <row r="40" spans="1:7" ht="15">
      <c r="A40" s="2">
        <v>35</v>
      </c>
      <c r="B40" s="19" t="s">
        <v>1163</v>
      </c>
      <c r="C40" s="39" t="s">
        <v>49</v>
      </c>
      <c r="D40" s="29">
        <v>33682</v>
      </c>
      <c r="E40" s="2" t="s">
        <v>38</v>
      </c>
      <c r="F40" s="19" t="s">
        <v>75</v>
      </c>
      <c r="G40" s="14" t="s">
        <v>322</v>
      </c>
    </row>
    <row r="41" spans="1:7" ht="15">
      <c r="A41" s="2">
        <v>36</v>
      </c>
      <c r="B41" s="19" t="s">
        <v>1164</v>
      </c>
      <c r="C41" s="39" t="s">
        <v>47</v>
      </c>
      <c r="D41" s="29">
        <v>33660</v>
      </c>
      <c r="E41" s="2" t="s">
        <v>38</v>
      </c>
      <c r="F41" s="19" t="s">
        <v>390</v>
      </c>
      <c r="G41" s="14" t="s">
        <v>67</v>
      </c>
    </row>
    <row r="42" spans="1:7" ht="15">
      <c r="A42" s="2">
        <v>37</v>
      </c>
      <c r="B42" s="19" t="s">
        <v>1165</v>
      </c>
      <c r="C42" s="39" t="s">
        <v>847</v>
      </c>
      <c r="D42" s="29">
        <v>33641</v>
      </c>
      <c r="E42" s="2" t="s">
        <v>529</v>
      </c>
      <c r="F42" s="19" t="s">
        <v>390</v>
      </c>
      <c r="G42" s="14" t="s">
        <v>67</v>
      </c>
    </row>
    <row r="43" spans="1:7" ht="15">
      <c r="A43" s="25">
        <v>38</v>
      </c>
      <c r="B43" s="22" t="s">
        <v>726</v>
      </c>
      <c r="C43" s="45" t="s">
        <v>990</v>
      </c>
      <c r="D43" s="30">
        <v>33659</v>
      </c>
      <c r="E43" s="25" t="s">
        <v>529</v>
      </c>
      <c r="F43" s="22" t="s">
        <v>390</v>
      </c>
      <c r="G43" s="16" t="s">
        <v>322</v>
      </c>
    </row>
    <row r="44" spans="1:7" ht="15">
      <c r="A44" s="26"/>
      <c r="B44" s="52"/>
      <c r="C44" s="52"/>
      <c r="D44" s="26"/>
      <c r="E44" s="26"/>
      <c r="F44" s="52"/>
      <c r="G44" s="50"/>
    </row>
    <row r="45" spans="1:7" ht="15">
      <c r="A45" s="54"/>
      <c r="B45" s="57"/>
      <c r="C45" s="57"/>
      <c r="D45" s="54"/>
      <c r="E45" s="54"/>
      <c r="F45" s="57"/>
      <c r="G45" s="55"/>
    </row>
    <row r="46" spans="1:7" ht="15">
      <c r="A46" s="54"/>
      <c r="B46" s="57"/>
      <c r="C46" s="57"/>
      <c r="D46" s="54"/>
      <c r="E46" s="54"/>
      <c r="F46" s="57"/>
      <c r="G46" s="55"/>
    </row>
    <row r="47" spans="1:7" ht="15">
      <c r="A47" s="54"/>
      <c r="B47" s="57"/>
      <c r="C47" s="57"/>
      <c r="D47" s="54"/>
      <c r="E47" s="54"/>
      <c r="F47" s="57"/>
      <c r="G47" s="55"/>
    </row>
  </sheetData>
  <mergeCells count="5">
    <mergeCell ref="A1:G1"/>
    <mergeCell ref="B5:C5"/>
    <mergeCell ref="F5:G5"/>
    <mergeCell ref="A2:G2"/>
    <mergeCell ref="A3:G3"/>
  </mergeCells>
  <printOptions/>
  <pageMargins left="0.75" right="0.17" top="0.49" bottom="1" header="0.27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14" sqref="I14"/>
    </sheetView>
  </sheetViews>
  <sheetFormatPr defaultColWidth="9.140625" defaultRowHeight="12.75"/>
  <cols>
    <col min="1" max="1" width="5.28125" style="26" customWidth="1"/>
    <col min="2" max="2" width="17.28125" style="52" customWidth="1"/>
    <col min="3" max="3" width="8.140625" style="52" customWidth="1"/>
    <col min="4" max="4" width="11.28125" style="26" bestFit="1" customWidth="1"/>
    <col min="5" max="5" width="7.00390625" style="26" customWidth="1"/>
    <col min="6" max="6" width="13.140625" style="51" customWidth="1"/>
    <col min="7" max="7" width="12.7109375" style="50" bestFit="1" customWidth="1"/>
    <col min="8" max="16384" width="9.140625" style="52" customWidth="1"/>
  </cols>
  <sheetData>
    <row r="1" spans="1:7" ht="17.25">
      <c r="A1" s="456" t="s">
        <v>1166</v>
      </c>
      <c r="B1" s="456"/>
      <c r="C1" s="456"/>
      <c r="D1" s="456"/>
      <c r="E1" s="456"/>
      <c r="F1" s="456"/>
      <c r="G1" s="456"/>
    </row>
    <row r="2" spans="1:7" ht="15">
      <c r="A2" s="457" t="s">
        <v>169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4" spans="2:7" ht="15">
      <c r="B4" s="26"/>
      <c r="C4" s="26"/>
      <c r="F4" s="26"/>
      <c r="G4" s="26"/>
    </row>
    <row r="5" spans="1:7" ht="15.75">
      <c r="A5" s="63" t="s">
        <v>126</v>
      </c>
      <c r="B5" s="461" t="s">
        <v>127</v>
      </c>
      <c r="C5" s="461"/>
      <c r="D5" s="66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1167</v>
      </c>
      <c r="C6" s="37" t="s">
        <v>1168</v>
      </c>
      <c r="D6" s="28">
        <v>33591</v>
      </c>
      <c r="E6" s="7" t="s">
        <v>38</v>
      </c>
      <c r="F6" s="11" t="s">
        <v>630</v>
      </c>
      <c r="G6" s="12" t="s">
        <v>278</v>
      </c>
    </row>
    <row r="7" spans="1:7" ht="15">
      <c r="A7" s="2">
        <v>2</v>
      </c>
      <c r="B7" s="19" t="s">
        <v>1169</v>
      </c>
      <c r="C7" s="39" t="s">
        <v>407</v>
      </c>
      <c r="D7" s="29">
        <v>33486</v>
      </c>
      <c r="E7" s="2" t="s">
        <v>38</v>
      </c>
      <c r="F7" s="13" t="s">
        <v>312</v>
      </c>
      <c r="G7" s="14" t="s">
        <v>580</v>
      </c>
    </row>
    <row r="8" spans="1:7" ht="15">
      <c r="A8" s="2">
        <v>3</v>
      </c>
      <c r="B8" s="19" t="s">
        <v>306</v>
      </c>
      <c r="C8" s="39" t="s">
        <v>23</v>
      </c>
      <c r="D8" s="29">
        <v>33842</v>
      </c>
      <c r="E8" s="2" t="s">
        <v>38</v>
      </c>
      <c r="F8" s="13" t="s">
        <v>147</v>
      </c>
      <c r="G8" s="14" t="s">
        <v>148</v>
      </c>
    </row>
    <row r="9" spans="1:7" ht="15">
      <c r="A9" s="2">
        <v>4</v>
      </c>
      <c r="B9" s="19" t="s">
        <v>238</v>
      </c>
      <c r="C9" s="39" t="s">
        <v>29</v>
      </c>
      <c r="D9" s="29">
        <v>33868</v>
      </c>
      <c r="E9" s="2" t="s">
        <v>38</v>
      </c>
      <c r="F9" s="13" t="s">
        <v>179</v>
      </c>
      <c r="G9" s="14" t="s">
        <v>177</v>
      </c>
    </row>
    <row r="10" spans="1:7" ht="15">
      <c r="A10" s="2">
        <v>5</v>
      </c>
      <c r="B10" s="19" t="s">
        <v>353</v>
      </c>
      <c r="C10" s="39" t="s">
        <v>223</v>
      </c>
      <c r="D10" s="29">
        <v>33666</v>
      </c>
      <c r="E10" s="2" t="s">
        <v>38</v>
      </c>
      <c r="F10" s="13" t="s">
        <v>85</v>
      </c>
      <c r="G10" s="14" t="s">
        <v>67</v>
      </c>
    </row>
    <row r="11" spans="1:7" ht="15">
      <c r="A11" s="2">
        <v>6</v>
      </c>
      <c r="B11" s="19" t="s">
        <v>328</v>
      </c>
      <c r="C11" s="39" t="s">
        <v>625</v>
      </c>
      <c r="D11" s="29">
        <v>33604</v>
      </c>
      <c r="E11" s="2" t="s">
        <v>38</v>
      </c>
      <c r="F11" s="13" t="s">
        <v>72</v>
      </c>
      <c r="G11" s="14" t="s">
        <v>67</v>
      </c>
    </row>
    <row r="12" spans="1:7" ht="15">
      <c r="A12" s="2">
        <v>7</v>
      </c>
      <c r="B12" s="19" t="s">
        <v>1170</v>
      </c>
      <c r="C12" s="39" t="s">
        <v>561</v>
      </c>
      <c r="D12" s="29">
        <v>33890</v>
      </c>
      <c r="E12" s="2" t="s">
        <v>38</v>
      </c>
      <c r="F12" s="13" t="s">
        <v>79</v>
      </c>
      <c r="G12" s="14" t="s">
        <v>67</v>
      </c>
    </row>
    <row r="13" spans="1:7" ht="15">
      <c r="A13" s="2">
        <v>8</v>
      </c>
      <c r="B13" s="19" t="s">
        <v>1171</v>
      </c>
      <c r="C13" s="39" t="s">
        <v>561</v>
      </c>
      <c r="D13" s="29">
        <v>33440</v>
      </c>
      <c r="E13" s="2" t="s">
        <v>38</v>
      </c>
      <c r="F13" s="13" t="s">
        <v>1157</v>
      </c>
      <c r="G13" s="14" t="s">
        <v>70</v>
      </c>
    </row>
    <row r="14" spans="1:7" ht="15">
      <c r="A14" s="2">
        <v>9</v>
      </c>
      <c r="B14" s="19" t="s">
        <v>406</v>
      </c>
      <c r="C14" s="39" t="s">
        <v>1172</v>
      </c>
      <c r="D14" s="29">
        <v>33893</v>
      </c>
      <c r="E14" s="2" t="s">
        <v>38</v>
      </c>
      <c r="F14" s="13" t="s">
        <v>275</v>
      </c>
      <c r="G14" s="14" t="s">
        <v>177</v>
      </c>
    </row>
    <row r="15" spans="1:7" ht="15">
      <c r="A15" s="2">
        <v>10</v>
      </c>
      <c r="B15" s="19" t="s">
        <v>886</v>
      </c>
      <c r="C15" s="39" t="s">
        <v>929</v>
      </c>
      <c r="D15" s="29">
        <v>33742</v>
      </c>
      <c r="E15" s="2" t="s">
        <v>529</v>
      </c>
      <c r="F15" s="13" t="s">
        <v>1173</v>
      </c>
      <c r="G15" s="14" t="s">
        <v>1174</v>
      </c>
    </row>
    <row r="16" spans="1:7" ht="15">
      <c r="A16" s="2">
        <v>11</v>
      </c>
      <c r="B16" s="19" t="s">
        <v>195</v>
      </c>
      <c r="C16" s="39" t="s">
        <v>155</v>
      </c>
      <c r="D16" s="29">
        <v>33672</v>
      </c>
      <c r="E16" s="2" t="s">
        <v>38</v>
      </c>
      <c r="F16" s="13" t="s">
        <v>74</v>
      </c>
      <c r="G16" s="14" t="s">
        <v>67</v>
      </c>
    </row>
    <row r="17" spans="1:7" ht="15">
      <c r="A17" s="2">
        <v>12</v>
      </c>
      <c r="B17" s="19" t="s">
        <v>1175</v>
      </c>
      <c r="C17" s="39" t="s">
        <v>358</v>
      </c>
      <c r="D17" s="29">
        <v>33692</v>
      </c>
      <c r="E17" s="2" t="s">
        <v>38</v>
      </c>
      <c r="F17" s="13" t="s">
        <v>388</v>
      </c>
      <c r="G17" s="14" t="s">
        <v>177</v>
      </c>
    </row>
    <row r="18" spans="1:7" ht="15">
      <c r="A18" s="2">
        <v>13</v>
      </c>
      <c r="B18" s="19" t="s">
        <v>238</v>
      </c>
      <c r="C18" s="39" t="s">
        <v>840</v>
      </c>
      <c r="D18" s="29">
        <v>33836</v>
      </c>
      <c r="E18" s="2" t="s">
        <v>529</v>
      </c>
      <c r="F18" s="13" t="s">
        <v>1176</v>
      </c>
      <c r="G18" s="14" t="s">
        <v>108</v>
      </c>
    </row>
    <row r="19" spans="1:7" ht="15">
      <c r="A19" s="2">
        <v>14</v>
      </c>
      <c r="B19" s="19" t="s">
        <v>542</v>
      </c>
      <c r="C19" s="39" t="s">
        <v>842</v>
      </c>
      <c r="D19" s="29">
        <v>33768</v>
      </c>
      <c r="E19" s="2" t="s">
        <v>38</v>
      </c>
      <c r="F19" s="13" t="s">
        <v>72</v>
      </c>
      <c r="G19" s="14" t="s">
        <v>67</v>
      </c>
    </row>
    <row r="20" spans="1:7" ht="15">
      <c r="A20" s="2">
        <v>15</v>
      </c>
      <c r="B20" s="19" t="s">
        <v>238</v>
      </c>
      <c r="C20" s="39" t="s">
        <v>683</v>
      </c>
      <c r="D20" s="29">
        <v>32773</v>
      </c>
      <c r="E20" s="2" t="s">
        <v>38</v>
      </c>
      <c r="F20" s="13" t="s">
        <v>1177</v>
      </c>
      <c r="G20" s="14" t="s">
        <v>91</v>
      </c>
    </row>
    <row r="21" spans="1:7" ht="15">
      <c r="A21" s="2">
        <v>16</v>
      </c>
      <c r="B21" s="19" t="s">
        <v>1178</v>
      </c>
      <c r="C21" s="39" t="s">
        <v>262</v>
      </c>
      <c r="D21" s="29">
        <v>33861</v>
      </c>
      <c r="E21" s="2" t="s">
        <v>38</v>
      </c>
      <c r="F21" s="13" t="s">
        <v>388</v>
      </c>
      <c r="G21" s="14" t="s">
        <v>177</v>
      </c>
    </row>
    <row r="22" spans="1:7" ht="15">
      <c r="A22" s="2">
        <v>17</v>
      </c>
      <c r="B22" s="19" t="s">
        <v>423</v>
      </c>
      <c r="C22" s="39" t="s">
        <v>52</v>
      </c>
      <c r="D22" s="29">
        <v>33806</v>
      </c>
      <c r="E22" s="2" t="s">
        <v>38</v>
      </c>
      <c r="F22" s="13" t="s">
        <v>420</v>
      </c>
      <c r="G22" s="14" t="s">
        <v>322</v>
      </c>
    </row>
    <row r="23" spans="1:7" ht="15">
      <c r="A23" s="2">
        <v>18</v>
      </c>
      <c r="B23" s="19" t="s">
        <v>1179</v>
      </c>
      <c r="C23" s="39" t="s">
        <v>584</v>
      </c>
      <c r="D23" s="29">
        <v>33431</v>
      </c>
      <c r="E23" s="2" t="s">
        <v>38</v>
      </c>
      <c r="F23" s="13" t="s">
        <v>974</v>
      </c>
      <c r="G23" s="14" t="s">
        <v>305</v>
      </c>
    </row>
    <row r="24" spans="1:7" ht="15">
      <c r="A24" s="25">
        <v>19</v>
      </c>
      <c r="B24" s="22" t="s">
        <v>1180</v>
      </c>
      <c r="C24" s="45" t="s">
        <v>377</v>
      </c>
      <c r="D24" s="30">
        <v>33798</v>
      </c>
      <c r="E24" s="25" t="s">
        <v>38</v>
      </c>
      <c r="F24" s="15" t="s">
        <v>114</v>
      </c>
      <c r="G24" s="16" t="s">
        <v>99</v>
      </c>
    </row>
  </sheetData>
  <mergeCells count="5">
    <mergeCell ref="A1:G1"/>
    <mergeCell ref="F5:G5"/>
    <mergeCell ref="B5:C5"/>
    <mergeCell ref="A3:G3"/>
    <mergeCell ref="A2:G2"/>
  </mergeCells>
  <printOptions/>
  <pageMargins left="0.75" right="0.42" top="0.38" bottom="1" header="0.58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19" sqref="D19"/>
    </sheetView>
  </sheetViews>
  <sheetFormatPr defaultColWidth="9.140625" defaultRowHeight="12.75"/>
  <cols>
    <col min="1" max="1" width="5.8515625" style="75" customWidth="1"/>
    <col min="2" max="2" width="16.28125" style="31" customWidth="1"/>
    <col min="3" max="3" width="8.00390625" style="31" customWidth="1"/>
    <col min="4" max="4" width="12.421875" style="75" customWidth="1"/>
    <col min="5" max="5" width="7.57421875" style="75" customWidth="1"/>
    <col min="6" max="6" width="12.00390625" style="76" bestFit="1" customWidth="1"/>
    <col min="7" max="7" width="12.140625" style="77" bestFit="1" customWidth="1"/>
    <col min="8" max="16384" width="9.140625" style="31" customWidth="1"/>
  </cols>
  <sheetData>
    <row r="1" spans="1:7" ht="17.25">
      <c r="A1" s="456" t="s">
        <v>1181</v>
      </c>
      <c r="B1" s="456"/>
      <c r="C1" s="456"/>
      <c r="D1" s="456"/>
      <c r="E1" s="456"/>
      <c r="F1" s="456"/>
      <c r="G1" s="456"/>
    </row>
    <row r="2" spans="1:7" ht="15">
      <c r="A2" s="457" t="s">
        <v>1182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5" spans="1:7" ht="16.5" customHeight="1">
      <c r="A5" s="63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120</v>
      </c>
      <c r="C6" s="37" t="s">
        <v>407</v>
      </c>
      <c r="D6" s="28">
        <v>33721</v>
      </c>
      <c r="E6" s="2" t="s">
        <v>38</v>
      </c>
      <c r="F6" s="11" t="s">
        <v>326</v>
      </c>
      <c r="G6" s="12" t="s">
        <v>102</v>
      </c>
    </row>
    <row r="7" spans="1:7" ht="15">
      <c r="A7" s="2">
        <v>2</v>
      </c>
      <c r="B7" s="19" t="s">
        <v>1183</v>
      </c>
      <c r="C7" s="39" t="s">
        <v>590</v>
      </c>
      <c r="D7" s="29">
        <v>33354</v>
      </c>
      <c r="E7" s="2" t="s">
        <v>38</v>
      </c>
      <c r="F7" s="13" t="s">
        <v>1189</v>
      </c>
      <c r="G7" s="14" t="s">
        <v>580</v>
      </c>
    </row>
    <row r="8" spans="1:7" ht="15">
      <c r="A8" s="2">
        <v>3</v>
      </c>
      <c r="B8" s="19" t="s">
        <v>31</v>
      </c>
      <c r="C8" s="39" t="s">
        <v>199</v>
      </c>
      <c r="D8" s="29">
        <v>33657</v>
      </c>
      <c r="E8" s="2" t="s">
        <v>38</v>
      </c>
      <c r="F8" s="13" t="s">
        <v>1184</v>
      </c>
      <c r="G8" s="14" t="s">
        <v>91</v>
      </c>
    </row>
    <row r="9" spans="1:7" ht="15">
      <c r="A9" s="2">
        <v>4</v>
      </c>
      <c r="B9" s="19" t="s">
        <v>1185</v>
      </c>
      <c r="C9" s="39" t="s">
        <v>1186</v>
      </c>
      <c r="D9" s="29">
        <v>33936</v>
      </c>
      <c r="E9" s="2" t="s">
        <v>38</v>
      </c>
      <c r="F9" s="13" t="s">
        <v>263</v>
      </c>
      <c r="G9" s="14" t="s">
        <v>148</v>
      </c>
    </row>
    <row r="10" spans="1:7" ht="15">
      <c r="A10" s="2">
        <v>5</v>
      </c>
      <c r="B10" s="19" t="s">
        <v>33</v>
      </c>
      <c r="C10" s="39" t="s">
        <v>442</v>
      </c>
      <c r="D10" s="29">
        <v>33870</v>
      </c>
      <c r="E10" s="2" t="s">
        <v>38</v>
      </c>
      <c r="F10" s="13" t="s">
        <v>179</v>
      </c>
      <c r="G10" s="14" t="s">
        <v>177</v>
      </c>
    </row>
    <row r="11" spans="1:7" ht="15">
      <c r="A11" s="2">
        <v>6</v>
      </c>
      <c r="B11" s="19" t="s">
        <v>517</v>
      </c>
      <c r="C11" s="39" t="s">
        <v>1187</v>
      </c>
      <c r="D11" s="29">
        <v>33950</v>
      </c>
      <c r="E11" s="2" t="s">
        <v>38</v>
      </c>
      <c r="F11" s="13" t="s">
        <v>85</v>
      </c>
      <c r="G11" s="14" t="s">
        <v>67</v>
      </c>
    </row>
    <row r="12" spans="1:7" ht="15">
      <c r="A12" s="2">
        <v>7</v>
      </c>
      <c r="B12" s="19" t="s">
        <v>299</v>
      </c>
      <c r="C12" s="39" t="s">
        <v>556</v>
      </c>
      <c r="D12" s="29">
        <v>33652</v>
      </c>
      <c r="E12" s="2" t="s">
        <v>38</v>
      </c>
      <c r="F12" s="13" t="s">
        <v>275</v>
      </c>
      <c r="G12" s="14" t="s">
        <v>177</v>
      </c>
    </row>
    <row r="13" spans="1:7" ht="15">
      <c r="A13" s="2">
        <v>8</v>
      </c>
      <c r="B13" s="19" t="s">
        <v>1188</v>
      </c>
      <c r="C13" s="39" t="s">
        <v>247</v>
      </c>
      <c r="D13" s="29">
        <v>33760</v>
      </c>
      <c r="E13" s="2" t="s">
        <v>38</v>
      </c>
      <c r="F13" s="13" t="s">
        <v>1047</v>
      </c>
      <c r="G13" s="14" t="s">
        <v>133</v>
      </c>
    </row>
    <row r="14" spans="1:7" ht="15">
      <c r="A14" s="25">
        <v>9</v>
      </c>
      <c r="B14" s="22" t="s">
        <v>36</v>
      </c>
      <c r="C14" s="45" t="s">
        <v>582</v>
      </c>
      <c r="D14" s="30">
        <v>33850</v>
      </c>
      <c r="E14" s="25" t="s">
        <v>38</v>
      </c>
      <c r="F14" s="15" t="s">
        <v>110</v>
      </c>
      <c r="G14" s="16" t="s">
        <v>102</v>
      </c>
    </row>
    <row r="15" spans="1:7" ht="15">
      <c r="A15" s="26"/>
      <c r="B15" s="52"/>
      <c r="C15" s="52"/>
      <c r="D15" s="26"/>
      <c r="E15" s="26"/>
      <c r="F15" s="51"/>
      <c r="G15" s="50"/>
    </row>
    <row r="16" spans="1:7" ht="15">
      <c r="A16" s="26"/>
      <c r="B16" s="52"/>
      <c r="C16" s="52"/>
      <c r="D16" s="26"/>
      <c r="E16" s="26"/>
      <c r="F16" s="51"/>
      <c r="G16" s="50"/>
    </row>
    <row r="17" spans="1:7" ht="15">
      <c r="A17" s="26"/>
      <c r="B17" s="52"/>
      <c r="C17" s="52"/>
      <c r="D17" s="26"/>
      <c r="E17" s="26"/>
      <c r="F17" s="51"/>
      <c r="G17" s="50"/>
    </row>
    <row r="18" spans="1:7" ht="15">
      <c r="A18" s="26"/>
      <c r="B18" s="52"/>
      <c r="C18" s="52"/>
      <c r="D18" s="26"/>
      <c r="E18" s="26"/>
      <c r="F18" s="51"/>
      <c r="G18" s="50"/>
    </row>
    <row r="19" spans="1:7" ht="15">
      <c r="A19" s="26"/>
      <c r="B19" s="52"/>
      <c r="C19" s="52"/>
      <c r="D19" s="26"/>
      <c r="E19" s="26"/>
      <c r="F19" s="51"/>
      <c r="G19" s="50"/>
    </row>
  </sheetData>
  <mergeCells count="5">
    <mergeCell ref="A1:G1"/>
    <mergeCell ref="F5:G5"/>
    <mergeCell ref="B5:C5"/>
    <mergeCell ref="A3:G3"/>
    <mergeCell ref="A2:G2"/>
  </mergeCells>
  <printOptions/>
  <pageMargins left="0.75" right="0.75" top="0.48" bottom="1" header="0.57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6" sqref="C16"/>
    </sheetView>
  </sheetViews>
  <sheetFormatPr defaultColWidth="9.140625" defaultRowHeight="12.75"/>
  <cols>
    <col min="1" max="1" width="5.28125" style="75" customWidth="1"/>
    <col min="2" max="2" width="16.28125" style="31" customWidth="1"/>
    <col min="3" max="3" width="9.140625" style="31" customWidth="1"/>
    <col min="4" max="4" width="13.421875" style="75" customWidth="1"/>
    <col min="5" max="5" width="7.57421875" style="75" customWidth="1"/>
    <col min="6" max="6" width="13.140625" style="76" customWidth="1"/>
    <col min="7" max="7" width="14.28125" style="77" customWidth="1"/>
    <col min="8" max="16384" width="9.140625" style="31" customWidth="1"/>
  </cols>
  <sheetData>
    <row r="1" spans="1:7" ht="17.25">
      <c r="A1" s="456" t="s">
        <v>1190</v>
      </c>
      <c r="B1" s="456"/>
      <c r="C1" s="456"/>
      <c r="D1" s="456"/>
      <c r="E1" s="456"/>
      <c r="F1" s="456"/>
      <c r="G1" s="456"/>
    </row>
    <row r="2" spans="1:7" ht="15">
      <c r="A2" s="457" t="s">
        <v>512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4" spans="2:7" ht="17.25">
      <c r="B4" s="27"/>
      <c r="C4" s="27"/>
      <c r="D4" s="27"/>
      <c r="E4" s="27"/>
      <c r="F4" s="95"/>
      <c r="G4" s="94"/>
    </row>
    <row r="5" spans="1:7" ht="15.75">
      <c r="A5" s="59" t="s">
        <v>126</v>
      </c>
      <c r="B5" s="461" t="s">
        <v>127</v>
      </c>
      <c r="C5" s="461"/>
      <c r="D5" s="66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88</v>
      </c>
      <c r="C6" s="37" t="s">
        <v>856</v>
      </c>
      <c r="D6" s="28">
        <v>32734</v>
      </c>
      <c r="E6" s="7" t="s">
        <v>38</v>
      </c>
      <c r="F6" s="11" t="s">
        <v>1075</v>
      </c>
      <c r="G6" s="12" t="s">
        <v>68</v>
      </c>
    </row>
    <row r="7" spans="1:7" ht="15">
      <c r="A7" s="2">
        <v>2</v>
      </c>
      <c r="B7" s="19" t="s">
        <v>331</v>
      </c>
      <c r="C7" s="39" t="s">
        <v>384</v>
      </c>
      <c r="D7" s="29">
        <v>33744</v>
      </c>
      <c r="E7" s="2" t="s">
        <v>38</v>
      </c>
      <c r="F7" s="13" t="s">
        <v>1191</v>
      </c>
      <c r="G7" s="14" t="s">
        <v>108</v>
      </c>
    </row>
    <row r="8" spans="1:7" ht="15">
      <c r="A8" s="2">
        <v>3</v>
      </c>
      <c r="B8" s="19" t="s">
        <v>517</v>
      </c>
      <c r="C8" s="39" t="s">
        <v>23</v>
      </c>
      <c r="D8" s="29">
        <v>33727</v>
      </c>
      <c r="E8" s="2" t="s">
        <v>38</v>
      </c>
      <c r="F8" s="13" t="s">
        <v>420</v>
      </c>
      <c r="G8" s="14" t="s">
        <v>322</v>
      </c>
    </row>
    <row r="9" spans="1:7" ht="15">
      <c r="A9" s="2">
        <v>4</v>
      </c>
      <c r="B9" s="19" t="s">
        <v>799</v>
      </c>
      <c r="C9" s="39" t="s">
        <v>793</v>
      </c>
      <c r="D9" s="29">
        <v>33881</v>
      </c>
      <c r="E9" s="2" t="s">
        <v>529</v>
      </c>
      <c r="F9" s="13" t="s">
        <v>75</v>
      </c>
      <c r="G9" s="14" t="s">
        <v>67</v>
      </c>
    </row>
    <row r="10" spans="1:7" ht="15">
      <c r="A10" s="2">
        <v>5</v>
      </c>
      <c r="B10" s="19" t="s">
        <v>348</v>
      </c>
      <c r="C10" s="39" t="s">
        <v>109</v>
      </c>
      <c r="D10" s="29">
        <v>33458</v>
      </c>
      <c r="E10" s="2" t="s">
        <v>38</v>
      </c>
      <c r="F10" s="13" t="s">
        <v>277</v>
      </c>
      <c r="G10" s="14" t="s">
        <v>278</v>
      </c>
    </row>
    <row r="11" spans="1:7" ht="15">
      <c r="A11" s="2">
        <v>6</v>
      </c>
      <c r="B11" s="19" t="s">
        <v>1192</v>
      </c>
      <c r="C11" s="39" t="s">
        <v>37</v>
      </c>
      <c r="D11" s="29">
        <v>33826</v>
      </c>
      <c r="E11" s="2" t="s">
        <v>38</v>
      </c>
      <c r="F11" s="13" t="s">
        <v>263</v>
      </c>
      <c r="G11" s="14" t="s">
        <v>148</v>
      </c>
    </row>
    <row r="12" spans="1:7" ht="15">
      <c r="A12" s="25">
        <v>7</v>
      </c>
      <c r="B12" s="22" t="s">
        <v>1193</v>
      </c>
      <c r="C12" s="45" t="s">
        <v>1187</v>
      </c>
      <c r="D12" s="30">
        <v>33887</v>
      </c>
      <c r="E12" s="25" t="s">
        <v>38</v>
      </c>
      <c r="F12" s="15" t="s">
        <v>83</v>
      </c>
      <c r="G12" s="16" t="s">
        <v>67</v>
      </c>
    </row>
  </sheetData>
  <mergeCells count="5">
    <mergeCell ref="F5:G5"/>
    <mergeCell ref="A1:G1"/>
    <mergeCell ref="B5:C5"/>
    <mergeCell ref="A2:G2"/>
    <mergeCell ref="A3:G3"/>
  </mergeCells>
  <printOptions/>
  <pageMargins left="0.75" right="0.38" top="0.48" bottom="1" header="0.22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29" sqref="F29"/>
    </sheetView>
  </sheetViews>
  <sheetFormatPr defaultColWidth="9.140625" defaultRowHeight="12.75"/>
  <cols>
    <col min="1" max="1" width="6.421875" style="75" customWidth="1"/>
    <col min="2" max="2" width="16.57421875" style="31" bestFit="1" customWidth="1"/>
    <col min="3" max="3" width="8.140625" style="31" bestFit="1" customWidth="1"/>
    <col min="4" max="4" width="11.28125" style="75" bestFit="1" customWidth="1"/>
    <col min="5" max="5" width="6.8515625" style="75" customWidth="1"/>
    <col min="6" max="6" width="13.57421875" style="76" bestFit="1" customWidth="1"/>
    <col min="7" max="7" width="13.57421875" style="77" customWidth="1"/>
    <col min="8" max="16384" width="9.140625" style="31" customWidth="1"/>
  </cols>
  <sheetData>
    <row r="1" spans="1:7" ht="17.25">
      <c r="A1" s="492" t="s">
        <v>1194</v>
      </c>
      <c r="B1" s="492"/>
      <c r="C1" s="492"/>
      <c r="D1" s="492"/>
      <c r="E1" s="492"/>
      <c r="F1" s="492"/>
      <c r="G1" s="492"/>
    </row>
    <row r="2" spans="1:7" ht="15">
      <c r="A2" s="457" t="s">
        <v>1195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4" spans="1:7" ht="15">
      <c r="A4" s="26"/>
      <c r="B4" s="26"/>
      <c r="C4" s="26"/>
      <c r="D4" s="26"/>
      <c r="E4" s="26"/>
      <c r="F4" s="26"/>
      <c r="G4" s="26"/>
    </row>
    <row r="5" spans="1:7" ht="15.75">
      <c r="A5" s="59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1" t="s">
        <v>328</v>
      </c>
      <c r="C6" s="18" t="s">
        <v>171</v>
      </c>
      <c r="D6" s="28">
        <v>32821</v>
      </c>
      <c r="E6" s="7" t="s">
        <v>38</v>
      </c>
      <c r="F6" s="11" t="s">
        <v>73</v>
      </c>
      <c r="G6" s="12" t="s">
        <v>67</v>
      </c>
    </row>
    <row r="7" spans="1:7" ht="15">
      <c r="A7" s="2">
        <v>2</v>
      </c>
      <c r="B7" s="19" t="s">
        <v>120</v>
      </c>
      <c r="C7" s="39" t="s">
        <v>384</v>
      </c>
      <c r="D7" s="29">
        <v>33428</v>
      </c>
      <c r="E7" s="2" t="s">
        <v>38</v>
      </c>
      <c r="F7" s="13" t="s">
        <v>72</v>
      </c>
      <c r="G7" s="14" t="s">
        <v>67</v>
      </c>
    </row>
    <row r="8" spans="1:7" ht="15">
      <c r="A8" s="2">
        <v>3</v>
      </c>
      <c r="B8" s="19" t="s">
        <v>1196</v>
      </c>
      <c r="C8" s="39" t="s">
        <v>1216</v>
      </c>
      <c r="D8" s="29">
        <v>33871</v>
      </c>
      <c r="E8" s="2" t="s">
        <v>529</v>
      </c>
      <c r="F8" s="13" t="s">
        <v>1197</v>
      </c>
      <c r="G8" s="14" t="s">
        <v>82</v>
      </c>
    </row>
    <row r="9" spans="1:7" ht="15">
      <c r="A9" s="2">
        <v>4</v>
      </c>
      <c r="B9" s="19" t="s">
        <v>31</v>
      </c>
      <c r="C9" s="39" t="s">
        <v>270</v>
      </c>
      <c r="D9" s="29">
        <v>33807</v>
      </c>
      <c r="E9" s="2" t="s">
        <v>38</v>
      </c>
      <c r="F9" s="13" t="s">
        <v>1125</v>
      </c>
      <c r="G9" s="14" t="s">
        <v>82</v>
      </c>
    </row>
    <row r="10" spans="1:7" ht="15">
      <c r="A10" s="2">
        <v>5</v>
      </c>
      <c r="B10" s="19" t="s">
        <v>1198</v>
      </c>
      <c r="C10" s="39" t="s">
        <v>132</v>
      </c>
      <c r="D10" s="29">
        <v>33639</v>
      </c>
      <c r="E10" s="2" t="s">
        <v>38</v>
      </c>
      <c r="F10" s="13" t="s">
        <v>72</v>
      </c>
      <c r="G10" s="14" t="s">
        <v>67</v>
      </c>
    </row>
    <row r="11" spans="1:7" ht="15">
      <c r="A11" s="2">
        <v>6</v>
      </c>
      <c r="B11" s="19" t="s">
        <v>550</v>
      </c>
      <c r="C11" s="39" t="s">
        <v>791</v>
      </c>
      <c r="D11" s="29">
        <v>33566</v>
      </c>
      <c r="E11" s="2" t="s">
        <v>529</v>
      </c>
      <c r="F11" s="13" t="s">
        <v>179</v>
      </c>
      <c r="G11" s="14" t="s">
        <v>177</v>
      </c>
    </row>
    <row r="12" spans="1:7" ht="15">
      <c r="A12" s="2">
        <v>7</v>
      </c>
      <c r="B12" s="19" t="s">
        <v>1199</v>
      </c>
      <c r="C12" s="39" t="s">
        <v>797</v>
      </c>
      <c r="D12" s="29">
        <v>33793</v>
      </c>
      <c r="E12" s="2" t="s">
        <v>529</v>
      </c>
      <c r="F12" s="13" t="s">
        <v>263</v>
      </c>
      <c r="G12" s="14" t="s">
        <v>148</v>
      </c>
    </row>
    <row r="13" spans="1:7" ht="15">
      <c r="A13" s="2">
        <v>8</v>
      </c>
      <c r="B13" s="19" t="s">
        <v>792</v>
      </c>
      <c r="C13" s="39" t="s">
        <v>303</v>
      </c>
      <c r="D13" s="29">
        <v>33931</v>
      </c>
      <c r="E13" s="2" t="s">
        <v>529</v>
      </c>
      <c r="F13" s="13" t="s">
        <v>85</v>
      </c>
      <c r="G13" s="14" t="s">
        <v>67</v>
      </c>
    </row>
    <row r="14" spans="1:7" ht="15">
      <c r="A14" s="2">
        <v>9</v>
      </c>
      <c r="B14" s="19" t="s">
        <v>550</v>
      </c>
      <c r="C14" s="39" t="s">
        <v>303</v>
      </c>
      <c r="D14" s="29">
        <v>33878</v>
      </c>
      <c r="E14" s="2" t="s">
        <v>529</v>
      </c>
      <c r="F14" s="13" t="s">
        <v>275</v>
      </c>
      <c r="G14" s="14" t="s">
        <v>177</v>
      </c>
    </row>
    <row r="15" spans="1:7" ht="15">
      <c r="A15" s="2">
        <v>10</v>
      </c>
      <c r="B15" s="19" t="s">
        <v>716</v>
      </c>
      <c r="C15" s="39" t="s">
        <v>29</v>
      </c>
      <c r="D15" s="29">
        <v>33477</v>
      </c>
      <c r="E15" s="2" t="s">
        <v>529</v>
      </c>
      <c r="F15" s="13" t="s">
        <v>71</v>
      </c>
      <c r="G15" s="14" t="s">
        <v>70</v>
      </c>
    </row>
    <row r="16" spans="1:7" ht="15">
      <c r="A16" s="2">
        <v>11</v>
      </c>
      <c r="B16" s="19" t="s">
        <v>550</v>
      </c>
      <c r="C16" s="39" t="s">
        <v>29</v>
      </c>
      <c r="D16" s="29">
        <v>33893</v>
      </c>
      <c r="E16" s="2" t="s">
        <v>529</v>
      </c>
      <c r="F16" s="13" t="s">
        <v>72</v>
      </c>
      <c r="G16" s="14" t="s">
        <v>67</v>
      </c>
    </row>
    <row r="17" spans="1:7" ht="15">
      <c r="A17" s="2">
        <v>12</v>
      </c>
      <c r="B17" s="19" t="s">
        <v>1200</v>
      </c>
      <c r="C17" s="39" t="s">
        <v>862</v>
      </c>
      <c r="D17" s="29">
        <v>33578</v>
      </c>
      <c r="E17" s="2" t="s">
        <v>529</v>
      </c>
      <c r="F17" s="13" t="s">
        <v>573</v>
      </c>
      <c r="G17" s="14" t="s">
        <v>78</v>
      </c>
    </row>
    <row r="18" spans="1:7" ht="15">
      <c r="A18" s="2">
        <v>13</v>
      </c>
      <c r="B18" s="19" t="s">
        <v>411</v>
      </c>
      <c r="C18" s="39" t="s">
        <v>206</v>
      </c>
      <c r="D18" s="29">
        <v>33391</v>
      </c>
      <c r="E18" s="2" t="s">
        <v>38</v>
      </c>
      <c r="F18" s="13" t="s">
        <v>86</v>
      </c>
      <c r="G18" s="14" t="s">
        <v>81</v>
      </c>
    </row>
    <row r="19" spans="1:7" ht="15">
      <c r="A19" s="2">
        <v>14</v>
      </c>
      <c r="B19" s="19" t="s">
        <v>53</v>
      </c>
      <c r="C19" s="39" t="s">
        <v>206</v>
      </c>
      <c r="D19" s="29">
        <v>33569</v>
      </c>
      <c r="E19" s="2" t="s">
        <v>38</v>
      </c>
      <c r="F19" s="13" t="s">
        <v>79</v>
      </c>
      <c r="G19" s="14" t="s">
        <v>67</v>
      </c>
    </row>
    <row r="20" spans="1:7" ht="15">
      <c r="A20" s="2">
        <v>15</v>
      </c>
      <c r="B20" s="19" t="s">
        <v>1201</v>
      </c>
      <c r="C20" s="39" t="s">
        <v>109</v>
      </c>
      <c r="D20" s="29">
        <v>33728</v>
      </c>
      <c r="E20" s="2" t="s">
        <v>38</v>
      </c>
      <c r="F20" s="13" t="s">
        <v>87</v>
      </c>
      <c r="G20" s="14" t="s">
        <v>67</v>
      </c>
    </row>
    <row r="21" spans="1:7" ht="15">
      <c r="A21" s="2">
        <v>16</v>
      </c>
      <c r="B21" s="19" t="s">
        <v>510</v>
      </c>
      <c r="C21" s="39" t="s">
        <v>706</v>
      </c>
      <c r="D21" s="29">
        <v>33436</v>
      </c>
      <c r="E21" s="2" t="s">
        <v>38</v>
      </c>
      <c r="F21" s="13" t="s">
        <v>526</v>
      </c>
      <c r="G21" s="14" t="s">
        <v>82</v>
      </c>
    </row>
    <row r="22" spans="1:7" ht="15">
      <c r="A22" s="2">
        <v>17</v>
      </c>
      <c r="B22" s="19" t="s">
        <v>432</v>
      </c>
      <c r="C22" s="39" t="s">
        <v>1202</v>
      </c>
      <c r="D22" s="29">
        <v>33578</v>
      </c>
      <c r="E22" s="2" t="s">
        <v>38</v>
      </c>
      <c r="F22" s="13" t="s">
        <v>72</v>
      </c>
      <c r="G22" s="14" t="s">
        <v>67</v>
      </c>
    </row>
    <row r="23" spans="1:7" ht="15">
      <c r="A23" s="2">
        <v>18</v>
      </c>
      <c r="B23" s="19" t="s">
        <v>1203</v>
      </c>
      <c r="C23" s="39" t="s">
        <v>1204</v>
      </c>
      <c r="D23" s="29">
        <v>33939</v>
      </c>
      <c r="E23" s="2" t="s">
        <v>38</v>
      </c>
      <c r="F23" s="13" t="s">
        <v>134</v>
      </c>
      <c r="G23" s="14" t="s">
        <v>133</v>
      </c>
    </row>
    <row r="24" spans="1:7" ht="15">
      <c r="A24" s="2">
        <v>19</v>
      </c>
      <c r="B24" s="19" t="s">
        <v>1205</v>
      </c>
      <c r="C24" s="39" t="s">
        <v>1206</v>
      </c>
      <c r="D24" s="29">
        <v>33616</v>
      </c>
      <c r="E24" s="2" t="s">
        <v>38</v>
      </c>
      <c r="F24" s="13" t="s">
        <v>87</v>
      </c>
      <c r="G24" s="14" t="s">
        <v>67</v>
      </c>
    </row>
    <row r="25" spans="1:7" ht="15">
      <c r="A25" s="2">
        <v>20</v>
      </c>
      <c r="B25" s="19" t="s">
        <v>240</v>
      </c>
      <c r="C25" s="39" t="s">
        <v>546</v>
      </c>
      <c r="D25" s="29">
        <v>33717</v>
      </c>
      <c r="E25" s="2" t="s">
        <v>38</v>
      </c>
      <c r="F25" s="13" t="s">
        <v>179</v>
      </c>
      <c r="G25" s="14" t="s">
        <v>177</v>
      </c>
    </row>
    <row r="26" spans="1:7" ht="15">
      <c r="A26" s="2">
        <v>21</v>
      </c>
      <c r="B26" s="19" t="s">
        <v>1207</v>
      </c>
      <c r="C26" s="39" t="s">
        <v>38</v>
      </c>
      <c r="D26" s="29">
        <v>33695</v>
      </c>
      <c r="E26" s="2" t="s">
        <v>38</v>
      </c>
      <c r="F26" s="13" t="s">
        <v>85</v>
      </c>
      <c r="G26" s="14" t="s">
        <v>67</v>
      </c>
    </row>
    <row r="27" spans="1:7" ht="15">
      <c r="A27" s="2">
        <v>22</v>
      </c>
      <c r="B27" s="19" t="s">
        <v>240</v>
      </c>
      <c r="C27" s="39" t="s">
        <v>38</v>
      </c>
      <c r="D27" s="29">
        <v>33712</v>
      </c>
      <c r="E27" s="2" t="s">
        <v>38</v>
      </c>
      <c r="F27" s="13" t="s">
        <v>275</v>
      </c>
      <c r="G27" s="14" t="s">
        <v>177</v>
      </c>
    </row>
    <row r="28" spans="1:7" ht="15">
      <c r="A28" s="2">
        <v>23</v>
      </c>
      <c r="B28" s="19" t="s">
        <v>1208</v>
      </c>
      <c r="C28" s="39" t="s">
        <v>38</v>
      </c>
      <c r="D28" s="29">
        <v>33646</v>
      </c>
      <c r="E28" s="2" t="s">
        <v>38</v>
      </c>
      <c r="F28" s="13" t="s">
        <v>72</v>
      </c>
      <c r="G28" s="14" t="s">
        <v>67</v>
      </c>
    </row>
    <row r="29" spans="1:7" ht="15">
      <c r="A29" s="2">
        <v>24</v>
      </c>
      <c r="B29" s="19" t="s">
        <v>1209</v>
      </c>
      <c r="C29" s="39" t="s">
        <v>226</v>
      </c>
      <c r="D29" s="29">
        <v>33726</v>
      </c>
      <c r="E29" s="2" t="s">
        <v>38</v>
      </c>
      <c r="F29" s="13" t="s">
        <v>72</v>
      </c>
      <c r="G29" s="14" t="s">
        <v>67</v>
      </c>
    </row>
    <row r="30" spans="1:7" ht="15">
      <c r="A30" s="2">
        <v>25</v>
      </c>
      <c r="B30" s="19" t="s">
        <v>1210</v>
      </c>
      <c r="C30" s="39" t="s">
        <v>555</v>
      </c>
      <c r="D30" s="29">
        <v>33958</v>
      </c>
      <c r="E30" s="2" t="s">
        <v>529</v>
      </c>
      <c r="F30" s="13" t="s">
        <v>72</v>
      </c>
      <c r="G30" s="14" t="s">
        <v>67</v>
      </c>
    </row>
    <row r="31" spans="1:7" ht="15">
      <c r="A31" s="2">
        <v>26</v>
      </c>
      <c r="B31" s="19" t="s">
        <v>1211</v>
      </c>
      <c r="C31" s="39" t="s">
        <v>155</v>
      </c>
      <c r="D31" s="29">
        <v>33929</v>
      </c>
      <c r="E31" s="2" t="s">
        <v>38</v>
      </c>
      <c r="F31" s="13" t="s">
        <v>72</v>
      </c>
      <c r="G31" s="14" t="s">
        <v>67</v>
      </c>
    </row>
    <row r="32" spans="1:7" ht="15">
      <c r="A32" s="2">
        <v>27</v>
      </c>
      <c r="B32" s="19" t="s">
        <v>1212</v>
      </c>
      <c r="C32" s="39" t="s">
        <v>676</v>
      </c>
      <c r="D32" s="29">
        <v>33930</v>
      </c>
      <c r="E32" s="2" t="s">
        <v>38</v>
      </c>
      <c r="F32" s="13" t="s">
        <v>147</v>
      </c>
      <c r="G32" s="14" t="s">
        <v>148</v>
      </c>
    </row>
    <row r="33" spans="1:7" ht="15">
      <c r="A33" s="2">
        <v>28</v>
      </c>
      <c r="B33" s="19" t="s">
        <v>1213</v>
      </c>
      <c r="C33" s="39" t="s">
        <v>56</v>
      </c>
      <c r="D33" s="29">
        <v>33820</v>
      </c>
      <c r="E33" s="2" t="s">
        <v>38</v>
      </c>
      <c r="F33" s="13" t="s">
        <v>72</v>
      </c>
      <c r="G33" s="14" t="s">
        <v>67</v>
      </c>
    </row>
    <row r="34" spans="1:7" ht="15">
      <c r="A34" s="2">
        <v>29</v>
      </c>
      <c r="B34" s="19" t="s">
        <v>36</v>
      </c>
      <c r="C34" s="39" t="s">
        <v>362</v>
      </c>
      <c r="D34" s="29">
        <v>33618</v>
      </c>
      <c r="E34" s="2" t="s">
        <v>38</v>
      </c>
      <c r="F34" s="13" t="s">
        <v>275</v>
      </c>
      <c r="G34" s="14" t="s">
        <v>177</v>
      </c>
    </row>
    <row r="35" spans="1:7" ht="15">
      <c r="A35" s="2">
        <v>30</v>
      </c>
      <c r="B35" s="19" t="s">
        <v>328</v>
      </c>
      <c r="C35" s="39" t="s">
        <v>44</v>
      </c>
      <c r="D35" s="29">
        <v>33685</v>
      </c>
      <c r="E35" s="2" t="s">
        <v>38</v>
      </c>
      <c r="F35" s="13" t="s">
        <v>526</v>
      </c>
      <c r="G35" s="14" t="s">
        <v>82</v>
      </c>
    </row>
    <row r="36" spans="1:7" ht="15">
      <c r="A36" s="2">
        <v>31</v>
      </c>
      <c r="B36" s="19" t="s">
        <v>1214</v>
      </c>
      <c r="C36" s="39" t="s">
        <v>47</v>
      </c>
      <c r="D36" s="29">
        <v>33637</v>
      </c>
      <c r="E36" s="2" t="s">
        <v>38</v>
      </c>
      <c r="F36" s="13" t="s">
        <v>72</v>
      </c>
      <c r="G36" s="14" t="s">
        <v>67</v>
      </c>
    </row>
    <row r="37" spans="1:7" ht="15">
      <c r="A37" s="2">
        <v>32</v>
      </c>
      <c r="B37" s="19" t="s">
        <v>1215</v>
      </c>
      <c r="C37" s="39" t="s">
        <v>47</v>
      </c>
      <c r="D37" s="29">
        <v>33649</v>
      </c>
      <c r="E37" s="2" t="s">
        <v>38</v>
      </c>
      <c r="F37" s="13" t="s">
        <v>83</v>
      </c>
      <c r="G37" s="14" t="s">
        <v>67</v>
      </c>
    </row>
    <row r="38" spans="1:7" ht="15">
      <c r="A38" s="25">
        <v>33</v>
      </c>
      <c r="B38" s="22" t="s">
        <v>828</v>
      </c>
      <c r="C38" s="45" t="s">
        <v>847</v>
      </c>
      <c r="D38" s="30">
        <v>33630</v>
      </c>
      <c r="E38" s="25" t="s">
        <v>38</v>
      </c>
      <c r="F38" s="15" t="s">
        <v>103</v>
      </c>
      <c r="G38" s="16" t="s">
        <v>102</v>
      </c>
    </row>
    <row r="39" spans="1:7" ht="15">
      <c r="A39" s="26"/>
      <c r="B39" s="52"/>
      <c r="C39" s="52"/>
      <c r="D39" s="53"/>
      <c r="E39" s="26"/>
      <c r="F39" s="51"/>
      <c r="G39" s="50"/>
    </row>
    <row r="40" spans="1:7" ht="15">
      <c r="A40" s="26"/>
      <c r="B40" s="52"/>
      <c r="C40" s="52"/>
      <c r="D40" s="26"/>
      <c r="E40" s="26"/>
      <c r="F40" s="51"/>
      <c r="G40" s="50"/>
    </row>
    <row r="41" spans="1:7" ht="15">
      <c r="A41" s="26"/>
      <c r="B41" s="52"/>
      <c r="C41" s="52"/>
      <c r="D41" s="26"/>
      <c r="E41" s="26"/>
      <c r="F41" s="51"/>
      <c r="G41" s="50"/>
    </row>
    <row r="42" spans="1:7" ht="15">
      <c r="A42" s="26"/>
      <c r="B42" s="52"/>
      <c r="C42" s="52"/>
      <c r="D42" s="26"/>
      <c r="E42" s="26"/>
      <c r="F42" s="51"/>
      <c r="G42" s="50"/>
    </row>
    <row r="43" spans="1:7" ht="15">
      <c r="A43" s="26"/>
      <c r="B43" s="52"/>
      <c r="C43" s="52"/>
      <c r="D43" s="26"/>
      <c r="E43" s="26"/>
      <c r="F43" s="51"/>
      <c r="G43" s="50"/>
    </row>
    <row r="44" spans="1:7" ht="15">
      <c r="A44" s="26"/>
      <c r="B44" s="52"/>
      <c r="C44" s="52"/>
      <c r="D44" s="26"/>
      <c r="E44" s="26"/>
      <c r="F44" s="51"/>
      <c r="G44" s="50"/>
    </row>
  </sheetData>
  <mergeCells count="5">
    <mergeCell ref="A1:G1"/>
    <mergeCell ref="F5:G5"/>
    <mergeCell ref="B5:C5"/>
    <mergeCell ref="A2:G2"/>
    <mergeCell ref="A3:G3"/>
  </mergeCells>
  <printOptions/>
  <pageMargins left="0.75" right="0.17" top="0.3" bottom="1" header="0.21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D24" sqref="D24"/>
    </sheetView>
  </sheetViews>
  <sheetFormatPr defaultColWidth="9.140625" defaultRowHeight="12.75"/>
  <cols>
    <col min="1" max="1" width="5.8515625" style="4" customWidth="1"/>
    <col min="2" max="2" width="14.140625" style="0" customWidth="1"/>
    <col min="3" max="3" width="8.00390625" style="0" customWidth="1"/>
    <col min="4" max="4" width="13.00390625" style="4" bestFit="1" customWidth="1"/>
    <col min="5" max="5" width="7.57421875" style="4" customWidth="1"/>
    <col min="6" max="6" width="11.57421875" style="5" customWidth="1"/>
    <col min="7" max="7" width="13.140625" style="10" customWidth="1"/>
  </cols>
  <sheetData>
    <row r="1" spans="1:7" ht="16.5">
      <c r="A1" s="460" t="s">
        <v>273</v>
      </c>
      <c r="B1" s="460"/>
      <c r="C1" s="460"/>
      <c r="D1" s="460"/>
      <c r="E1" s="460"/>
      <c r="F1" s="460"/>
      <c r="G1" s="460"/>
    </row>
    <row r="2" spans="1:7" ht="15">
      <c r="A2" s="457" t="s">
        <v>274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4" spans="1:7" ht="15">
      <c r="A4" s="26"/>
      <c r="B4" s="51"/>
      <c r="C4" s="52"/>
      <c r="D4" s="26"/>
      <c r="E4" s="26"/>
      <c r="F4" s="51"/>
      <c r="G4" s="50"/>
    </row>
    <row r="5" spans="1:7" ht="15.75">
      <c r="A5" s="59" t="s">
        <v>126</v>
      </c>
      <c r="B5" s="462" t="s">
        <v>127</v>
      </c>
      <c r="C5" s="463"/>
      <c r="D5" s="59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120</v>
      </c>
      <c r="C6" s="37" t="s">
        <v>384</v>
      </c>
      <c r="D6" s="28">
        <v>33920</v>
      </c>
      <c r="E6" s="7" t="s">
        <v>38</v>
      </c>
      <c r="F6" s="11" t="s">
        <v>275</v>
      </c>
      <c r="G6" s="12" t="s">
        <v>177</v>
      </c>
    </row>
    <row r="7" spans="1:7" ht="15">
      <c r="A7" s="2">
        <v>2</v>
      </c>
      <c r="B7" s="19" t="s">
        <v>276</v>
      </c>
      <c r="C7" s="39" t="s">
        <v>23</v>
      </c>
      <c r="D7" s="29">
        <v>33791</v>
      </c>
      <c r="E7" s="2" t="s">
        <v>38</v>
      </c>
      <c r="F7" s="13" t="s">
        <v>277</v>
      </c>
      <c r="G7" s="14" t="s">
        <v>278</v>
      </c>
    </row>
    <row r="8" spans="1:7" ht="15">
      <c r="A8" s="2">
        <v>3</v>
      </c>
      <c r="B8" s="19" t="s">
        <v>31</v>
      </c>
      <c r="C8" s="39" t="s">
        <v>23</v>
      </c>
      <c r="D8" s="29">
        <v>33907</v>
      </c>
      <c r="E8" s="2" t="s">
        <v>38</v>
      </c>
      <c r="F8" s="13" t="s">
        <v>279</v>
      </c>
      <c r="G8" s="14" t="s">
        <v>280</v>
      </c>
    </row>
    <row r="9" spans="1:7" ht="15">
      <c r="A9" s="2">
        <v>4</v>
      </c>
      <c r="B9" s="19" t="s">
        <v>281</v>
      </c>
      <c r="C9" s="39" t="s">
        <v>23</v>
      </c>
      <c r="D9" s="29">
        <v>33751</v>
      </c>
      <c r="E9" s="2" t="s">
        <v>38</v>
      </c>
      <c r="F9" s="13" t="s">
        <v>87</v>
      </c>
      <c r="G9" s="14" t="s">
        <v>282</v>
      </c>
    </row>
    <row r="10" spans="1:7" ht="15">
      <c r="A10" s="2">
        <v>5</v>
      </c>
      <c r="B10" s="21" t="s">
        <v>238</v>
      </c>
      <c r="C10" s="39" t="s">
        <v>23</v>
      </c>
      <c r="D10" s="29">
        <v>33532</v>
      </c>
      <c r="E10" s="2" t="s">
        <v>38</v>
      </c>
      <c r="F10" s="13" t="s">
        <v>121</v>
      </c>
      <c r="G10" s="14" t="s">
        <v>102</v>
      </c>
    </row>
    <row r="11" spans="1:7" ht="15">
      <c r="A11" s="2">
        <v>6</v>
      </c>
      <c r="B11" s="19" t="s">
        <v>240</v>
      </c>
      <c r="C11" s="39" t="s">
        <v>283</v>
      </c>
      <c r="D11" s="29">
        <v>33172</v>
      </c>
      <c r="E11" s="2" t="s">
        <v>38</v>
      </c>
      <c r="F11" s="13" t="s">
        <v>284</v>
      </c>
      <c r="G11" s="14" t="s">
        <v>285</v>
      </c>
    </row>
    <row r="12" spans="1:7" ht="15">
      <c r="A12" s="2">
        <v>7</v>
      </c>
      <c r="B12" s="19" t="s">
        <v>286</v>
      </c>
      <c r="C12" s="39" t="s">
        <v>193</v>
      </c>
      <c r="D12" s="29">
        <v>33794</v>
      </c>
      <c r="E12" s="2" t="s">
        <v>38</v>
      </c>
      <c r="F12" s="19" t="s">
        <v>287</v>
      </c>
      <c r="G12" s="14" t="s">
        <v>288</v>
      </c>
    </row>
    <row r="13" spans="1:7" ht="15">
      <c r="A13" s="2">
        <v>8</v>
      </c>
      <c r="B13" s="19" t="s">
        <v>289</v>
      </c>
      <c r="C13" s="39" t="s">
        <v>132</v>
      </c>
      <c r="D13" s="29">
        <v>33497</v>
      </c>
      <c r="E13" s="2" t="s">
        <v>38</v>
      </c>
      <c r="F13" s="19" t="s">
        <v>290</v>
      </c>
      <c r="G13" s="14" t="s">
        <v>291</v>
      </c>
    </row>
    <row r="14" spans="1:7" ht="15">
      <c r="A14" s="2">
        <v>9</v>
      </c>
      <c r="B14" s="19" t="s">
        <v>292</v>
      </c>
      <c r="C14" s="39" t="s">
        <v>170</v>
      </c>
      <c r="D14" s="29">
        <v>33304</v>
      </c>
      <c r="E14" s="2" t="s">
        <v>38</v>
      </c>
      <c r="F14" s="19" t="s">
        <v>83</v>
      </c>
      <c r="G14" s="14" t="s">
        <v>67</v>
      </c>
    </row>
    <row r="15" spans="1:7" ht="15">
      <c r="A15" s="2">
        <v>10</v>
      </c>
      <c r="B15" s="19" t="s">
        <v>293</v>
      </c>
      <c r="C15" s="39" t="s">
        <v>294</v>
      </c>
      <c r="D15" s="29">
        <v>33731</v>
      </c>
      <c r="E15" s="2" t="s">
        <v>38</v>
      </c>
      <c r="F15" s="13" t="s">
        <v>295</v>
      </c>
      <c r="G15" s="14" t="s">
        <v>245</v>
      </c>
    </row>
    <row r="16" spans="1:7" ht="15">
      <c r="A16" s="2">
        <v>11</v>
      </c>
      <c r="B16" s="19" t="s">
        <v>31</v>
      </c>
      <c r="C16" s="39" t="s">
        <v>296</v>
      </c>
      <c r="D16" s="29">
        <v>33646</v>
      </c>
      <c r="E16" s="2" t="s">
        <v>38</v>
      </c>
      <c r="F16" s="13" t="s">
        <v>297</v>
      </c>
      <c r="G16" s="14" t="s">
        <v>278</v>
      </c>
    </row>
    <row r="17" spans="1:7" ht="15">
      <c r="A17" s="2">
        <v>12</v>
      </c>
      <c r="B17" s="19" t="s">
        <v>51</v>
      </c>
      <c r="C17" s="39" t="s">
        <v>271</v>
      </c>
      <c r="D17" s="29">
        <v>33879</v>
      </c>
      <c r="E17" s="2" t="s">
        <v>38</v>
      </c>
      <c r="F17" s="13" t="s">
        <v>277</v>
      </c>
      <c r="G17" s="14" t="s">
        <v>278</v>
      </c>
    </row>
    <row r="18" spans="1:7" ht="15">
      <c r="A18" s="2">
        <v>13</v>
      </c>
      <c r="B18" s="19" t="s">
        <v>298</v>
      </c>
      <c r="C18" s="39" t="s">
        <v>271</v>
      </c>
      <c r="D18" s="29">
        <v>33302</v>
      </c>
      <c r="E18" s="2" t="s">
        <v>38</v>
      </c>
      <c r="F18" s="13" t="s">
        <v>87</v>
      </c>
      <c r="G18" s="14" t="s">
        <v>282</v>
      </c>
    </row>
    <row r="19" spans="1:7" ht="15">
      <c r="A19" s="2">
        <v>14</v>
      </c>
      <c r="B19" s="19" t="s">
        <v>299</v>
      </c>
      <c r="C19" s="39" t="s">
        <v>300</v>
      </c>
      <c r="D19" s="29">
        <v>32587</v>
      </c>
      <c r="E19" s="2" t="s">
        <v>38</v>
      </c>
      <c r="F19" s="13" t="s">
        <v>301</v>
      </c>
      <c r="G19" s="14" t="s">
        <v>91</v>
      </c>
    </row>
    <row r="20" spans="1:7" ht="15">
      <c r="A20" s="2">
        <v>15</v>
      </c>
      <c r="B20" s="19" t="s">
        <v>302</v>
      </c>
      <c r="C20" s="39" t="s">
        <v>303</v>
      </c>
      <c r="D20" s="29">
        <v>33414</v>
      </c>
      <c r="E20" s="2" t="s">
        <v>38</v>
      </c>
      <c r="F20" s="13" t="s">
        <v>304</v>
      </c>
      <c r="G20" s="14" t="s">
        <v>305</v>
      </c>
    </row>
    <row r="21" spans="1:7" ht="15">
      <c r="A21" s="2">
        <v>16</v>
      </c>
      <c r="B21" s="19" t="s">
        <v>28</v>
      </c>
      <c r="C21" s="39" t="s">
        <v>206</v>
      </c>
      <c r="D21" s="29">
        <v>33892</v>
      </c>
      <c r="E21" s="2" t="s">
        <v>38</v>
      </c>
      <c r="F21" s="13" t="s">
        <v>76</v>
      </c>
      <c r="G21" s="14" t="s">
        <v>82</v>
      </c>
    </row>
    <row r="22" spans="1:7" ht="15">
      <c r="A22" s="2">
        <v>17</v>
      </c>
      <c r="B22" s="19" t="s">
        <v>306</v>
      </c>
      <c r="C22" s="39" t="s">
        <v>307</v>
      </c>
      <c r="D22" s="29">
        <v>33380</v>
      </c>
      <c r="E22" s="2" t="s">
        <v>38</v>
      </c>
      <c r="F22" s="13" t="s">
        <v>308</v>
      </c>
      <c r="G22" s="14" t="s">
        <v>305</v>
      </c>
    </row>
    <row r="23" spans="1:7" ht="15">
      <c r="A23" s="2">
        <v>18</v>
      </c>
      <c r="B23" s="19" t="s">
        <v>238</v>
      </c>
      <c r="C23" s="39" t="s">
        <v>309</v>
      </c>
      <c r="D23" s="29">
        <v>33763</v>
      </c>
      <c r="E23" s="2" t="s">
        <v>38</v>
      </c>
      <c r="F23" s="13" t="s">
        <v>121</v>
      </c>
      <c r="G23" s="14" t="s">
        <v>102</v>
      </c>
    </row>
    <row r="24" spans="1:7" ht="15">
      <c r="A24" s="2">
        <v>19</v>
      </c>
      <c r="B24" s="19" t="s">
        <v>310</v>
      </c>
      <c r="C24" s="39" t="s">
        <v>311</v>
      </c>
      <c r="D24" s="29">
        <v>33086</v>
      </c>
      <c r="E24" s="2" t="s">
        <v>38</v>
      </c>
      <c r="F24" s="13" t="s">
        <v>312</v>
      </c>
      <c r="G24" s="14" t="s">
        <v>245</v>
      </c>
    </row>
    <row r="25" spans="1:7" ht="15">
      <c r="A25" s="2">
        <v>20</v>
      </c>
      <c r="B25" s="19" t="s">
        <v>313</v>
      </c>
      <c r="C25" s="39" t="s">
        <v>314</v>
      </c>
      <c r="D25" s="29">
        <v>33362</v>
      </c>
      <c r="E25" s="2" t="s">
        <v>38</v>
      </c>
      <c r="F25" s="13" t="s">
        <v>315</v>
      </c>
      <c r="G25" s="14" t="s">
        <v>278</v>
      </c>
    </row>
    <row r="26" spans="1:7" ht="15">
      <c r="A26" s="2">
        <v>21</v>
      </c>
      <c r="B26" s="19" t="s">
        <v>316</v>
      </c>
      <c r="C26" s="39" t="s">
        <v>317</v>
      </c>
      <c r="D26" s="29">
        <v>33641</v>
      </c>
      <c r="E26" s="2" t="s">
        <v>38</v>
      </c>
      <c r="F26" s="13" t="s">
        <v>297</v>
      </c>
      <c r="G26" s="14" t="s">
        <v>278</v>
      </c>
    </row>
    <row r="27" spans="1:7" ht="15">
      <c r="A27" s="2">
        <v>22</v>
      </c>
      <c r="B27" s="19" t="s">
        <v>238</v>
      </c>
      <c r="C27" s="39" t="s">
        <v>318</v>
      </c>
      <c r="D27" s="29">
        <v>33611</v>
      </c>
      <c r="E27" s="2" t="s">
        <v>38</v>
      </c>
      <c r="F27" s="13" t="s">
        <v>319</v>
      </c>
      <c r="G27" s="14" t="s">
        <v>278</v>
      </c>
    </row>
    <row r="28" spans="1:7" ht="15">
      <c r="A28" s="2">
        <v>23</v>
      </c>
      <c r="B28" s="19" t="s">
        <v>320</v>
      </c>
      <c r="C28" s="39" t="s">
        <v>318</v>
      </c>
      <c r="D28" s="29">
        <v>33940</v>
      </c>
      <c r="E28" s="2" t="s">
        <v>38</v>
      </c>
      <c r="F28" s="13" t="s">
        <v>321</v>
      </c>
      <c r="G28" s="14" t="s">
        <v>322</v>
      </c>
    </row>
    <row r="29" spans="1:7" ht="15">
      <c r="A29" s="2">
        <v>24</v>
      </c>
      <c r="B29" s="19" t="s">
        <v>31</v>
      </c>
      <c r="C29" s="39" t="s">
        <v>323</v>
      </c>
      <c r="D29" s="29">
        <v>33744</v>
      </c>
      <c r="E29" s="2" t="s">
        <v>38</v>
      </c>
      <c r="F29" s="13" t="s">
        <v>324</v>
      </c>
      <c r="G29" s="14" t="s">
        <v>288</v>
      </c>
    </row>
    <row r="30" spans="1:7" ht="15">
      <c r="A30" s="2">
        <v>25</v>
      </c>
      <c r="B30" s="19" t="s">
        <v>198</v>
      </c>
      <c r="C30" s="20" t="s">
        <v>325</v>
      </c>
      <c r="D30" s="29">
        <v>33782</v>
      </c>
      <c r="E30" s="60" t="s">
        <v>38</v>
      </c>
      <c r="F30" s="19" t="s">
        <v>326</v>
      </c>
      <c r="G30" s="14" t="s">
        <v>102</v>
      </c>
    </row>
    <row r="31" spans="1:7" ht="15">
      <c r="A31" s="2">
        <v>26</v>
      </c>
      <c r="B31" s="19" t="s">
        <v>327</v>
      </c>
      <c r="C31" s="39" t="s">
        <v>37</v>
      </c>
      <c r="D31" s="29">
        <v>33272</v>
      </c>
      <c r="E31" s="2" t="s">
        <v>38</v>
      </c>
      <c r="F31" s="13" t="s">
        <v>297</v>
      </c>
      <c r="G31" s="14" t="s">
        <v>278</v>
      </c>
    </row>
    <row r="32" spans="1:7" ht="15">
      <c r="A32" s="2">
        <v>27</v>
      </c>
      <c r="B32" s="19" t="s">
        <v>328</v>
      </c>
      <c r="C32" s="39" t="s">
        <v>38</v>
      </c>
      <c r="D32" s="29">
        <v>33665</v>
      </c>
      <c r="E32" s="2" t="s">
        <v>38</v>
      </c>
      <c r="F32" s="19" t="s">
        <v>319</v>
      </c>
      <c r="G32" s="14" t="s">
        <v>278</v>
      </c>
    </row>
    <row r="33" spans="1:7" ht="15">
      <c r="A33" s="2">
        <v>28</v>
      </c>
      <c r="B33" s="19" t="s">
        <v>329</v>
      </c>
      <c r="C33" s="39" t="s">
        <v>38</v>
      </c>
      <c r="D33" s="29">
        <v>33943</v>
      </c>
      <c r="E33" s="2" t="s">
        <v>38</v>
      </c>
      <c r="F33" s="13" t="s">
        <v>330</v>
      </c>
      <c r="G33" s="14" t="s">
        <v>322</v>
      </c>
    </row>
    <row r="34" spans="1:7" ht="15">
      <c r="A34" s="2">
        <v>29</v>
      </c>
      <c r="B34" s="19" t="s">
        <v>331</v>
      </c>
      <c r="C34" s="39" t="s">
        <v>332</v>
      </c>
      <c r="D34" s="29">
        <v>33683</v>
      </c>
      <c r="E34" s="2" t="s">
        <v>38</v>
      </c>
      <c r="F34" s="13" t="s">
        <v>324</v>
      </c>
      <c r="G34" s="14" t="s">
        <v>288</v>
      </c>
    </row>
    <row r="35" spans="1:7" ht="15">
      <c r="A35" s="2">
        <v>30</v>
      </c>
      <c r="B35" s="19" t="s">
        <v>333</v>
      </c>
      <c r="C35" s="39" t="s">
        <v>334</v>
      </c>
      <c r="D35" s="29">
        <v>33376</v>
      </c>
      <c r="E35" s="2" t="s">
        <v>38</v>
      </c>
      <c r="F35" s="13" t="s">
        <v>335</v>
      </c>
      <c r="G35" s="14" t="s">
        <v>322</v>
      </c>
    </row>
    <row r="36" spans="1:7" ht="15">
      <c r="A36" s="2">
        <v>31</v>
      </c>
      <c r="B36" s="19" t="s">
        <v>336</v>
      </c>
      <c r="C36" s="39" t="s">
        <v>337</v>
      </c>
      <c r="D36" s="29">
        <v>33805</v>
      </c>
      <c r="E36" s="2" t="s">
        <v>38</v>
      </c>
      <c r="F36" s="13" t="s">
        <v>338</v>
      </c>
      <c r="G36" s="14" t="s">
        <v>280</v>
      </c>
    </row>
    <row r="37" spans="1:7" ht="15">
      <c r="A37" s="2">
        <v>32</v>
      </c>
      <c r="B37" s="19" t="s">
        <v>238</v>
      </c>
      <c r="C37" s="39" t="s">
        <v>339</v>
      </c>
      <c r="D37" s="29">
        <v>33765</v>
      </c>
      <c r="E37" s="2" t="s">
        <v>38</v>
      </c>
      <c r="F37" s="13" t="s">
        <v>340</v>
      </c>
      <c r="G37" s="14" t="s">
        <v>245</v>
      </c>
    </row>
    <row r="38" spans="1:7" ht="15">
      <c r="A38" s="2">
        <v>33</v>
      </c>
      <c r="B38" s="19" t="s">
        <v>238</v>
      </c>
      <c r="C38" s="39" t="s">
        <v>339</v>
      </c>
      <c r="D38" s="29">
        <v>32875</v>
      </c>
      <c r="E38" s="2" t="s">
        <v>38</v>
      </c>
      <c r="F38" s="19" t="s">
        <v>275</v>
      </c>
      <c r="G38" s="14" t="s">
        <v>177</v>
      </c>
    </row>
    <row r="39" spans="1:7" ht="15">
      <c r="A39" s="2">
        <v>34</v>
      </c>
      <c r="B39" s="19" t="s">
        <v>341</v>
      </c>
      <c r="C39" s="39" t="s">
        <v>339</v>
      </c>
      <c r="D39" s="29">
        <v>33903</v>
      </c>
      <c r="E39" s="2" t="s">
        <v>38</v>
      </c>
      <c r="F39" s="13" t="s">
        <v>112</v>
      </c>
      <c r="G39" s="14" t="s">
        <v>102</v>
      </c>
    </row>
    <row r="40" spans="1:7" ht="15">
      <c r="A40" s="2">
        <v>35</v>
      </c>
      <c r="B40" s="19" t="s">
        <v>342</v>
      </c>
      <c r="C40" s="39" t="s">
        <v>343</v>
      </c>
      <c r="D40" s="29">
        <v>33910</v>
      </c>
      <c r="E40" s="2" t="s">
        <v>38</v>
      </c>
      <c r="F40" s="13" t="s">
        <v>344</v>
      </c>
      <c r="G40" s="14" t="s">
        <v>82</v>
      </c>
    </row>
    <row r="41" spans="1:7" ht="15">
      <c r="A41" s="2">
        <v>36</v>
      </c>
      <c r="B41" s="19" t="s">
        <v>238</v>
      </c>
      <c r="C41" s="39" t="s">
        <v>345</v>
      </c>
      <c r="D41" s="29">
        <v>33968</v>
      </c>
      <c r="E41" s="2" t="s">
        <v>38</v>
      </c>
      <c r="F41" s="13" t="s">
        <v>121</v>
      </c>
      <c r="G41" s="14" t="s">
        <v>102</v>
      </c>
    </row>
    <row r="42" spans="1:7" ht="15">
      <c r="A42" s="2">
        <v>37</v>
      </c>
      <c r="B42" s="19" t="s">
        <v>346</v>
      </c>
      <c r="C42" s="39" t="s">
        <v>347</v>
      </c>
      <c r="D42" s="29">
        <v>33521</v>
      </c>
      <c r="E42" s="2" t="s">
        <v>38</v>
      </c>
      <c r="F42" s="13" t="s">
        <v>147</v>
      </c>
      <c r="G42" s="14" t="s">
        <v>148</v>
      </c>
    </row>
    <row r="43" spans="1:7" ht="15">
      <c r="A43" s="2">
        <v>38</v>
      </c>
      <c r="B43" s="19" t="s">
        <v>348</v>
      </c>
      <c r="C43" s="39" t="s">
        <v>349</v>
      </c>
      <c r="D43" s="29">
        <v>33490</v>
      </c>
      <c r="E43" s="2" t="s">
        <v>38</v>
      </c>
      <c r="F43" s="13" t="s">
        <v>350</v>
      </c>
      <c r="G43" s="14" t="s">
        <v>288</v>
      </c>
    </row>
    <row r="44" spans="1:7" ht="15">
      <c r="A44" s="2">
        <v>39</v>
      </c>
      <c r="B44" s="19" t="s">
        <v>240</v>
      </c>
      <c r="C44" s="61" t="s">
        <v>351</v>
      </c>
      <c r="D44" s="29">
        <v>33777</v>
      </c>
      <c r="E44" s="2" t="s">
        <v>38</v>
      </c>
      <c r="F44" s="62" t="s">
        <v>352</v>
      </c>
      <c r="G44" s="14" t="s">
        <v>81</v>
      </c>
    </row>
    <row r="45" spans="1:7" ht="15">
      <c r="A45" s="2">
        <v>40</v>
      </c>
      <c r="B45" s="19" t="s">
        <v>353</v>
      </c>
      <c r="C45" s="39" t="s">
        <v>155</v>
      </c>
      <c r="D45" s="29">
        <v>33808</v>
      </c>
      <c r="E45" s="2" t="s">
        <v>38</v>
      </c>
      <c r="F45" s="19" t="s">
        <v>335</v>
      </c>
      <c r="G45" s="14" t="s">
        <v>322</v>
      </c>
    </row>
    <row r="46" spans="1:7" ht="15">
      <c r="A46" s="2">
        <v>41</v>
      </c>
      <c r="B46" s="19" t="s">
        <v>28</v>
      </c>
      <c r="C46" s="39" t="s">
        <v>247</v>
      </c>
      <c r="D46" s="29">
        <v>33727</v>
      </c>
      <c r="E46" s="2" t="s">
        <v>38</v>
      </c>
      <c r="F46" s="13" t="s">
        <v>287</v>
      </c>
      <c r="G46" s="14" t="s">
        <v>288</v>
      </c>
    </row>
    <row r="47" spans="1:7" ht="15">
      <c r="A47" s="2">
        <v>42</v>
      </c>
      <c r="B47" s="19" t="s">
        <v>354</v>
      </c>
      <c r="C47" s="39" t="s">
        <v>355</v>
      </c>
      <c r="D47" s="29">
        <v>33680</v>
      </c>
      <c r="E47" s="2" t="s">
        <v>38</v>
      </c>
      <c r="F47" s="13" t="s">
        <v>356</v>
      </c>
      <c r="G47" s="14" t="s">
        <v>280</v>
      </c>
    </row>
    <row r="48" spans="1:7" ht="15">
      <c r="A48" s="2">
        <v>43</v>
      </c>
      <c r="B48" s="19" t="s">
        <v>357</v>
      </c>
      <c r="C48" s="39" t="s">
        <v>358</v>
      </c>
      <c r="D48" s="29">
        <v>33728</v>
      </c>
      <c r="E48" s="2" t="s">
        <v>38</v>
      </c>
      <c r="F48" s="19" t="s">
        <v>359</v>
      </c>
      <c r="G48" s="14" t="s">
        <v>360</v>
      </c>
    </row>
    <row r="49" spans="1:7" ht="15">
      <c r="A49" s="2">
        <v>44</v>
      </c>
      <c r="B49" s="19" t="s">
        <v>361</v>
      </c>
      <c r="C49" s="39" t="s">
        <v>362</v>
      </c>
      <c r="D49" s="29">
        <v>33492</v>
      </c>
      <c r="E49" s="2" t="s">
        <v>38</v>
      </c>
      <c r="F49" s="13" t="s">
        <v>363</v>
      </c>
      <c r="G49" s="14" t="s">
        <v>364</v>
      </c>
    </row>
    <row r="50" spans="1:7" ht="15">
      <c r="A50" s="2">
        <v>45</v>
      </c>
      <c r="B50" s="19" t="s">
        <v>299</v>
      </c>
      <c r="C50" s="39" t="s">
        <v>362</v>
      </c>
      <c r="D50" s="29">
        <v>33438</v>
      </c>
      <c r="E50" s="2" t="s">
        <v>38</v>
      </c>
      <c r="F50" s="13" t="s">
        <v>324</v>
      </c>
      <c r="G50" s="14" t="s">
        <v>288</v>
      </c>
    </row>
    <row r="51" spans="1:7" ht="15">
      <c r="A51" s="2">
        <v>46</v>
      </c>
      <c r="B51" s="19" t="s">
        <v>365</v>
      </c>
      <c r="C51" s="61" t="s">
        <v>256</v>
      </c>
      <c r="D51" s="29">
        <v>33545</v>
      </c>
      <c r="E51" s="2" t="s">
        <v>38</v>
      </c>
      <c r="F51" s="62" t="s">
        <v>72</v>
      </c>
      <c r="G51" s="14" t="s">
        <v>67</v>
      </c>
    </row>
    <row r="52" spans="1:7" ht="15">
      <c r="A52" s="2">
        <v>47</v>
      </c>
      <c r="B52" s="19" t="s">
        <v>46</v>
      </c>
      <c r="C52" s="39" t="s">
        <v>49</v>
      </c>
      <c r="D52" s="29">
        <v>33834</v>
      </c>
      <c r="E52" s="2" t="s">
        <v>38</v>
      </c>
      <c r="F52" s="19" t="s">
        <v>366</v>
      </c>
      <c r="G52" s="14" t="s">
        <v>278</v>
      </c>
    </row>
    <row r="53" spans="1:7" ht="15">
      <c r="A53" s="2">
        <v>48</v>
      </c>
      <c r="B53" s="19" t="s">
        <v>367</v>
      </c>
      <c r="C53" s="39" t="s">
        <v>47</v>
      </c>
      <c r="D53" s="29">
        <v>33862</v>
      </c>
      <c r="E53" s="2" t="s">
        <v>38</v>
      </c>
      <c r="F53" s="19" t="s">
        <v>368</v>
      </c>
      <c r="G53" s="14" t="s">
        <v>369</v>
      </c>
    </row>
    <row r="54" spans="1:7" ht="15">
      <c r="A54" s="2">
        <v>49</v>
      </c>
      <c r="B54" s="19" t="s">
        <v>370</v>
      </c>
      <c r="C54" s="20" t="s">
        <v>47</v>
      </c>
      <c r="D54" s="29">
        <v>33615</v>
      </c>
      <c r="E54" s="2" t="s">
        <v>38</v>
      </c>
      <c r="F54" s="19" t="s">
        <v>72</v>
      </c>
      <c r="G54" s="14" t="s">
        <v>67</v>
      </c>
    </row>
    <row r="55" spans="1:7" ht="15">
      <c r="A55" s="2">
        <v>50</v>
      </c>
      <c r="B55" s="19" t="s">
        <v>31</v>
      </c>
      <c r="C55" s="39" t="s">
        <v>52</v>
      </c>
      <c r="D55" s="29">
        <v>33928</v>
      </c>
      <c r="E55" s="2" t="s">
        <v>38</v>
      </c>
      <c r="F55" s="13" t="s">
        <v>371</v>
      </c>
      <c r="G55" s="14" t="s">
        <v>369</v>
      </c>
    </row>
    <row r="56" spans="1:7" ht="15">
      <c r="A56" s="2">
        <v>51</v>
      </c>
      <c r="B56" s="19" t="s">
        <v>372</v>
      </c>
      <c r="C56" s="39" t="s">
        <v>373</v>
      </c>
      <c r="D56" s="29">
        <v>33807</v>
      </c>
      <c r="E56" s="2" t="s">
        <v>38</v>
      </c>
      <c r="F56" s="13" t="s">
        <v>374</v>
      </c>
      <c r="G56" s="14" t="s">
        <v>375</v>
      </c>
    </row>
    <row r="57" spans="1:7" ht="15">
      <c r="A57" s="2">
        <v>52</v>
      </c>
      <c r="B57" s="19" t="s">
        <v>376</v>
      </c>
      <c r="C57" s="39" t="s">
        <v>377</v>
      </c>
      <c r="D57" s="29">
        <v>33497</v>
      </c>
      <c r="E57" s="2" t="s">
        <v>38</v>
      </c>
      <c r="F57" s="13" t="s">
        <v>378</v>
      </c>
      <c r="G57" s="14" t="s">
        <v>322</v>
      </c>
    </row>
    <row r="58" spans="1:7" ht="15">
      <c r="A58" s="2">
        <v>53</v>
      </c>
      <c r="B58" s="19" t="s">
        <v>379</v>
      </c>
      <c r="C58" s="39" t="s">
        <v>377</v>
      </c>
      <c r="D58" s="29">
        <v>33951</v>
      </c>
      <c r="E58" s="2" t="s">
        <v>38</v>
      </c>
      <c r="F58" s="13" t="s">
        <v>75</v>
      </c>
      <c r="G58" s="14" t="s">
        <v>322</v>
      </c>
    </row>
    <row r="59" spans="1:7" ht="15">
      <c r="A59" s="2">
        <v>54</v>
      </c>
      <c r="B59" s="19" t="s">
        <v>380</v>
      </c>
      <c r="C59" s="39" t="s">
        <v>377</v>
      </c>
      <c r="D59" s="29">
        <v>33741</v>
      </c>
      <c r="E59" s="2" t="s">
        <v>38</v>
      </c>
      <c r="F59" s="13" t="s">
        <v>381</v>
      </c>
      <c r="G59" s="14" t="s">
        <v>369</v>
      </c>
    </row>
    <row r="60" spans="1:7" ht="15">
      <c r="A60" s="25">
        <v>55</v>
      </c>
      <c r="B60" s="22" t="s">
        <v>382</v>
      </c>
      <c r="C60" s="45" t="s">
        <v>269</v>
      </c>
      <c r="D60" s="30">
        <v>33911</v>
      </c>
      <c r="E60" s="25" t="s">
        <v>38</v>
      </c>
      <c r="F60" s="15" t="s">
        <v>383</v>
      </c>
      <c r="G60" s="16" t="s">
        <v>82</v>
      </c>
    </row>
    <row r="61" spans="1:7" ht="15">
      <c r="A61" s="26"/>
      <c r="B61" s="52"/>
      <c r="C61" s="52"/>
      <c r="D61" s="26"/>
      <c r="E61" s="26"/>
      <c r="F61" s="51"/>
      <c r="G61" s="50"/>
    </row>
    <row r="62" spans="1:7" ht="15">
      <c r="A62" s="26"/>
      <c r="B62" s="52"/>
      <c r="C62" s="52"/>
      <c r="D62" s="26"/>
      <c r="E62" s="26"/>
      <c r="F62" s="51"/>
      <c r="G62" s="50"/>
    </row>
    <row r="63" spans="1:7" ht="15">
      <c r="A63" s="26"/>
      <c r="B63" s="52"/>
      <c r="C63" s="52"/>
      <c r="D63" s="26"/>
      <c r="E63" s="26"/>
      <c r="F63" s="51"/>
      <c r="G63" s="50"/>
    </row>
  </sheetData>
  <mergeCells count="5">
    <mergeCell ref="A1:G1"/>
    <mergeCell ref="F5:G5"/>
    <mergeCell ref="B5:C5"/>
    <mergeCell ref="A2:G2"/>
    <mergeCell ref="A3:G3"/>
  </mergeCells>
  <printOptions/>
  <pageMargins left="0.75" right="0.21" top="0.51" bottom="1" header="0.17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7" sqref="F17"/>
    </sheetView>
  </sheetViews>
  <sheetFormatPr defaultColWidth="9.140625" defaultRowHeight="12.75"/>
  <cols>
    <col min="1" max="1" width="5.7109375" style="26" customWidth="1"/>
    <col min="2" max="2" width="16.00390625" style="52" customWidth="1"/>
    <col min="3" max="3" width="7.8515625" style="52" customWidth="1"/>
    <col min="4" max="4" width="11.28125" style="26" bestFit="1" customWidth="1"/>
    <col min="5" max="5" width="7.140625" style="26" customWidth="1"/>
    <col min="6" max="6" width="12.00390625" style="51" bestFit="1" customWidth="1"/>
    <col min="7" max="7" width="12.7109375" style="50" bestFit="1" customWidth="1"/>
    <col min="8" max="16384" width="9.140625" style="52" customWidth="1"/>
  </cols>
  <sheetData>
    <row r="1" spans="1:7" ht="17.25">
      <c r="A1" s="456" t="s">
        <v>385</v>
      </c>
      <c r="B1" s="456"/>
      <c r="C1" s="456"/>
      <c r="D1" s="456"/>
      <c r="E1" s="456"/>
      <c r="F1" s="456"/>
      <c r="G1" s="456"/>
    </row>
    <row r="2" spans="1:7" ht="15">
      <c r="A2" s="457" t="s">
        <v>386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5" spans="1:8" ht="15.75">
      <c r="A5" s="63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  <c r="H5" s="64"/>
    </row>
    <row r="6" spans="1:7" ht="15">
      <c r="A6" s="2">
        <v>1</v>
      </c>
      <c r="B6" s="19" t="s">
        <v>387</v>
      </c>
      <c r="C6" s="39" t="s">
        <v>23</v>
      </c>
      <c r="D6" s="29">
        <v>33968</v>
      </c>
      <c r="E6" s="2" t="s">
        <v>38</v>
      </c>
      <c r="F6" s="11" t="s">
        <v>388</v>
      </c>
      <c r="G6" s="12" t="s">
        <v>177</v>
      </c>
    </row>
    <row r="7" spans="1:7" ht="15">
      <c r="A7" s="2">
        <v>2</v>
      </c>
      <c r="B7" s="19" t="s">
        <v>389</v>
      </c>
      <c r="C7" s="39" t="s">
        <v>303</v>
      </c>
      <c r="D7" s="29">
        <v>33630</v>
      </c>
      <c r="E7" s="2" t="s">
        <v>38</v>
      </c>
      <c r="F7" s="13" t="s">
        <v>390</v>
      </c>
      <c r="G7" s="14" t="s">
        <v>322</v>
      </c>
    </row>
    <row r="8" spans="1:7" ht="15">
      <c r="A8" s="2">
        <v>3</v>
      </c>
      <c r="B8" s="19" t="s">
        <v>391</v>
      </c>
      <c r="C8" s="39" t="s">
        <v>307</v>
      </c>
      <c r="D8" s="29">
        <v>33884</v>
      </c>
      <c r="E8" s="2" t="s">
        <v>38</v>
      </c>
      <c r="F8" s="13" t="s">
        <v>72</v>
      </c>
      <c r="G8" s="14" t="s">
        <v>67</v>
      </c>
    </row>
    <row r="9" spans="1:7" ht="15">
      <c r="A9" s="2">
        <v>4</v>
      </c>
      <c r="B9" s="19" t="s">
        <v>392</v>
      </c>
      <c r="C9" s="39" t="s">
        <v>63</v>
      </c>
      <c r="D9" s="29">
        <v>33855</v>
      </c>
      <c r="E9" s="2" t="s">
        <v>38</v>
      </c>
      <c r="F9" s="13" t="s">
        <v>326</v>
      </c>
      <c r="G9" s="14" t="s">
        <v>102</v>
      </c>
    </row>
    <row r="10" spans="1:7" ht="15">
      <c r="A10" s="2">
        <v>5</v>
      </c>
      <c r="B10" s="19" t="s">
        <v>313</v>
      </c>
      <c r="C10" s="39" t="s">
        <v>317</v>
      </c>
      <c r="D10" s="29">
        <v>33893</v>
      </c>
      <c r="E10" s="2" t="s">
        <v>38</v>
      </c>
      <c r="F10" s="13" t="s">
        <v>72</v>
      </c>
      <c r="G10" s="14" t="s">
        <v>67</v>
      </c>
    </row>
    <row r="11" spans="1:7" ht="15">
      <c r="A11" s="2">
        <v>6</v>
      </c>
      <c r="B11" s="19" t="s">
        <v>393</v>
      </c>
      <c r="C11" s="39" t="s">
        <v>230</v>
      </c>
      <c r="D11" s="29">
        <v>33229</v>
      </c>
      <c r="E11" s="2" t="s">
        <v>38</v>
      </c>
      <c r="F11" s="13" t="s">
        <v>101</v>
      </c>
      <c r="G11" s="14" t="s">
        <v>102</v>
      </c>
    </row>
    <row r="12" spans="1:7" ht="15">
      <c r="A12" s="2">
        <v>7</v>
      </c>
      <c r="B12" s="19" t="s">
        <v>238</v>
      </c>
      <c r="C12" s="39" t="s">
        <v>394</v>
      </c>
      <c r="D12" s="29">
        <v>33659</v>
      </c>
      <c r="E12" s="2" t="s">
        <v>38</v>
      </c>
      <c r="F12" s="13" t="s">
        <v>110</v>
      </c>
      <c r="G12" s="14" t="s">
        <v>102</v>
      </c>
    </row>
    <row r="13" spans="1:7" ht="15">
      <c r="A13" s="25">
        <v>8</v>
      </c>
      <c r="B13" s="22" t="s">
        <v>28</v>
      </c>
      <c r="C13" s="45" t="s">
        <v>395</v>
      </c>
      <c r="D13" s="30">
        <v>33751</v>
      </c>
      <c r="E13" s="25" t="s">
        <v>38</v>
      </c>
      <c r="F13" s="15" t="s">
        <v>73</v>
      </c>
      <c r="G13" s="16" t="s">
        <v>67</v>
      </c>
    </row>
  </sheetData>
  <mergeCells count="5">
    <mergeCell ref="A1:G1"/>
    <mergeCell ref="B5:C5"/>
    <mergeCell ref="F5:G5"/>
    <mergeCell ref="A2:G2"/>
    <mergeCell ref="A3:G3"/>
  </mergeCells>
  <printOptions/>
  <pageMargins left="0.75" right="0.38" top="0.67" bottom="1" header="0.3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A1">
      <selection activeCell="L18" sqref="L18"/>
    </sheetView>
  </sheetViews>
  <sheetFormatPr defaultColWidth="9.140625" defaultRowHeight="12.75"/>
  <cols>
    <col min="1" max="1" width="4.28125" style="0" customWidth="1"/>
    <col min="2" max="2" width="15.8515625" style="0" customWidth="1"/>
    <col min="4" max="4" width="13.28125" style="4" customWidth="1"/>
    <col min="5" max="5" width="7.140625" style="4" customWidth="1"/>
    <col min="6" max="6" width="0" style="0" hidden="1" customWidth="1"/>
    <col min="7" max="7" width="14.28125" style="5" customWidth="1"/>
    <col min="8" max="8" width="12.28125" style="0" hidden="1" customWidth="1"/>
    <col min="9" max="9" width="14.421875" style="10" customWidth="1"/>
    <col min="10" max="27" width="4.7109375" style="0" customWidth="1"/>
  </cols>
  <sheetData>
    <row r="1" spans="1:9" ht="15.75">
      <c r="A1" s="65"/>
      <c r="B1" s="456" t="s">
        <v>396</v>
      </c>
      <c r="C1" s="456"/>
      <c r="D1" s="456"/>
      <c r="E1" s="456"/>
      <c r="F1" s="456"/>
      <c r="G1" s="456"/>
      <c r="H1" s="456"/>
      <c r="I1" s="456"/>
    </row>
    <row r="2" spans="1:9" ht="15">
      <c r="A2" s="65"/>
      <c r="B2" s="457" t="s">
        <v>397</v>
      </c>
      <c r="C2" s="457"/>
      <c r="D2" s="457"/>
      <c r="E2" s="457"/>
      <c r="F2" s="457"/>
      <c r="G2" s="457"/>
      <c r="H2" s="457"/>
      <c r="I2" s="457"/>
    </row>
    <row r="3" spans="1:9" ht="15">
      <c r="A3" s="57"/>
      <c r="B3" s="457" t="s">
        <v>167</v>
      </c>
      <c r="C3" s="457"/>
      <c r="D3" s="457"/>
      <c r="E3" s="457"/>
      <c r="F3" s="457"/>
      <c r="G3" s="457"/>
      <c r="H3" s="457"/>
      <c r="I3" s="457"/>
    </row>
    <row r="4" spans="1:9" ht="15">
      <c r="A4" s="57"/>
      <c r="B4" s="57"/>
      <c r="C4" s="57"/>
      <c r="D4" s="54"/>
      <c r="E4" s="54"/>
      <c r="F4" s="57"/>
      <c r="G4" s="56"/>
      <c r="H4" s="57"/>
      <c r="I4" s="55"/>
    </row>
    <row r="5" spans="1:27" ht="15">
      <c r="A5" s="467" t="s">
        <v>126</v>
      </c>
      <c r="B5" s="464" t="s">
        <v>127</v>
      </c>
      <c r="C5" s="464"/>
      <c r="D5" s="470" t="s">
        <v>128</v>
      </c>
      <c r="E5" s="464" t="s">
        <v>168</v>
      </c>
      <c r="F5" s="99"/>
      <c r="G5" s="464" t="s">
        <v>129</v>
      </c>
      <c r="H5" s="464"/>
      <c r="I5" s="464"/>
      <c r="J5" s="102"/>
      <c r="K5" s="103"/>
      <c r="L5" s="104"/>
      <c r="M5" s="103"/>
      <c r="N5" s="104"/>
      <c r="O5" s="103"/>
      <c r="P5" s="104"/>
      <c r="Q5" s="103"/>
      <c r="R5" s="104"/>
      <c r="S5" s="103"/>
      <c r="T5" s="104"/>
      <c r="U5" s="103"/>
      <c r="V5" s="104"/>
      <c r="W5" s="104"/>
      <c r="X5" s="102"/>
      <c r="Y5" s="103"/>
      <c r="Z5" s="102"/>
      <c r="AA5" s="103"/>
    </row>
    <row r="6" spans="1:27" ht="15">
      <c r="A6" s="468"/>
      <c r="B6" s="465"/>
      <c r="C6" s="465"/>
      <c r="D6" s="471"/>
      <c r="E6" s="465"/>
      <c r="F6" s="100"/>
      <c r="G6" s="465"/>
      <c r="H6" s="465"/>
      <c r="I6" s="465"/>
      <c r="J6" s="105"/>
      <c r="K6" s="106"/>
      <c r="L6" s="107"/>
      <c r="M6" s="106"/>
      <c r="N6" s="107"/>
      <c r="O6" s="106"/>
      <c r="P6" s="107"/>
      <c r="Q6" s="106"/>
      <c r="R6" s="107"/>
      <c r="S6" s="106"/>
      <c r="T6" s="107"/>
      <c r="U6" s="106"/>
      <c r="V6" s="107"/>
      <c r="W6" s="107"/>
      <c r="X6" s="105"/>
      <c r="Y6" s="106"/>
      <c r="Z6" s="105"/>
      <c r="AA6" s="106"/>
    </row>
    <row r="7" spans="1:27" ht="16.5">
      <c r="A7" s="469"/>
      <c r="B7" s="466"/>
      <c r="C7" s="466"/>
      <c r="D7" s="472"/>
      <c r="E7" s="466"/>
      <c r="F7" s="101" t="s">
        <v>398</v>
      </c>
      <c r="G7" s="466"/>
      <c r="H7" s="466"/>
      <c r="I7" s="466"/>
      <c r="J7" s="105"/>
      <c r="K7" s="106"/>
      <c r="L7" s="107"/>
      <c r="M7" s="106"/>
      <c r="N7" s="107"/>
      <c r="O7" s="106"/>
      <c r="P7" s="107"/>
      <c r="Q7" s="106"/>
      <c r="R7" s="107"/>
      <c r="S7" s="106"/>
      <c r="T7" s="107"/>
      <c r="U7" s="106"/>
      <c r="V7" s="107"/>
      <c r="W7" s="107"/>
      <c r="X7" s="105"/>
      <c r="Y7" s="106"/>
      <c r="Z7" s="105"/>
      <c r="AA7" s="106"/>
    </row>
    <row r="8" spans="1:27" ht="15">
      <c r="A8" s="7">
        <v>1</v>
      </c>
      <c r="B8" s="17" t="s">
        <v>399</v>
      </c>
      <c r="C8" s="37" t="s">
        <v>170</v>
      </c>
      <c r="D8" s="28">
        <v>33765</v>
      </c>
      <c r="E8" s="7" t="s">
        <v>38</v>
      </c>
      <c r="F8" s="8" t="s">
        <v>400</v>
      </c>
      <c r="G8" s="11" t="s">
        <v>401</v>
      </c>
      <c r="H8" s="67"/>
      <c r="I8" s="12" t="s">
        <v>322</v>
      </c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ht="15">
      <c r="A9" s="2">
        <v>2</v>
      </c>
      <c r="B9" s="19" t="s">
        <v>402</v>
      </c>
      <c r="C9" s="39" t="s">
        <v>170</v>
      </c>
      <c r="D9" s="29">
        <v>33737</v>
      </c>
      <c r="E9" s="2" t="s">
        <v>38</v>
      </c>
      <c r="F9" s="3" t="s">
        <v>403</v>
      </c>
      <c r="G9" s="13" t="s">
        <v>404</v>
      </c>
      <c r="H9" s="68"/>
      <c r="I9" s="14" t="s">
        <v>322</v>
      </c>
      <c r="J9" s="11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">
      <c r="A10" s="2">
        <v>3</v>
      </c>
      <c r="B10" s="19" t="s">
        <v>234</v>
      </c>
      <c r="C10" s="39" t="s">
        <v>170</v>
      </c>
      <c r="D10" s="29">
        <v>33762</v>
      </c>
      <c r="E10" s="2" t="s">
        <v>38</v>
      </c>
      <c r="F10" s="69" t="s">
        <v>72</v>
      </c>
      <c r="G10" s="13" t="s">
        <v>405</v>
      </c>
      <c r="H10" s="68"/>
      <c r="I10" s="14" t="s">
        <v>67</v>
      </c>
      <c r="J10" s="11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5">
      <c r="A11" s="2">
        <v>4</v>
      </c>
      <c r="B11" s="19" t="s">
        <v>406</v>
      </c>
      <c r="C11" s="39" t="s">
        <v>407</v>
      </c>
      <c r="D11" s="29">
        <v>33958</v>
      </c>
      <c r="E11" s="2" t="s">
        <v>38</v>
      </c>
      <c r="F11" s="3"/>
      <c r="G11" s="13" t="s">
        <v>405</v>
      </c>
      <c r="H11" s="68"/>
      <c r="I11" s="14" t="s">
        <v>67</v>
      </c>
      <c r="J11" s="11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5">
      <c r="A12" s="2">
        <v>5</v>
      </c>
      <c r="B12" s="19" t="s">
        <v>31</v>
      </c>
      <c r="C12" s="39" t="s">
        <v>407</v>
      </c>
      <c r="D12" s="29">
        <v>33751</v>
      </c>
      <c r="E12" s="2" t="s">
        <v>38</v>
      </c>
      <c r="F12" s="3"/>
      <c r="G12" s="13" t="s">
        <v>405</v>
      </c>
      <c r="H12" s="68"/>
      <c r="I12" s="14" t="s">
        <v>67</v>
      </c>
      <c r="J12" s="11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5">
      <c r="A13" s="2">
        <v>6</v>
      </c>
      <c r="B13" s="21" t="s">
        <v>408</v>
      </c>
      <c r="C13" s="39" t="s">
        <v>407</v>
      </c>
      <c r="D13" s="29">
        <v>33872</v>
      </c>
      <c r="E13" s="2" t="s">
        <v>38</v>
      </c>
      <c r="F13" s="3"/>
      <c r="G13" s="13" t="s">
        <v>405</v>
      </c>
      <c r="H13" s="68"/>
      <c r="I13" s="14" t="s">
        <v>67</v>
      </c>
      <c r="J13" s="11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5">
      <c r="A14" s="2">
        <v>7</v>
      </c>
      <c r="B14" s="19" t="s">
        <v>409</v>
      </c>
      <c r="C14" s="39" t="s">
        <v>132</v>
      </c>
      <c r="D14" s="29">
        <v>33885</v>
      </c>
      <c r="E14" s="2" t="s">
        <v>38</v>
      </c>
      <c r="F14" s="3"/>
      <c r="G14" s="13" t="s">
        <v>410</v>
      </c>
      <c r="H14" s="68"/>
      <c r="I14" s="14" t="s">
        <v>91</v>
      </c>
      <c r="J14" s="110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5">
      <c r="A15" s="2">
        <v>8</v>
      </c>
      <c r="B15" s="19" t="s">
        <v>411</v>
      </c>
      <c r="C15" s="61" t="s">
        <v>196</v>
      </c>
      <c r="D15" s="29">
        <v>33691</v>
      </c>
      <c r="E15" s="2" t="s">
        <v>38</v>
      </c>
      <c r="F15" s="70" t="s">
        <v>390</v>
      </c>
      <c r="G15" s="13" t="s">
        <v>405</v>
      </c>
      <c r="H15" s="68"/>
      <c r="I15" s="14" t="s">
        <v>67</v>
      </c>
      <c r="J15" s="11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5">
      <c r="A16" s="2">
        <v>9</v>
      </c>
      <c r="B16" s="19" t="s">
        <v>412</v>
      </c>
      <c r="C16" s="39" t="s">
        <v>23</v>
      </c>
      <c r="D16" s="29">
        <v>33729</v>
      </c>
      <c r="E16" s="2" t="s">
        <v>38</v>
      </c>
      <c r="F16" s="3" t="s">
        <v>413</v>
      </c>
      <c r="G16" s="13" t="s">
        <v>404</v>
      </c>
      <c r="H16" s="68"/>
      <c r="I16" s="14" t="s">
        <v>322</v>
      </c>
      <c r="J16" s="11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5">
      <c r="A17" s="2">
        <v>10</v>
      </c>
      <c r="B17" s="19" t="s">
        <v>33</v>
      </c>
      <c r="C17" s="39" t="s">
        <v>26</v>
      </c>
      <c r="D17" s="29">
        <v>33907</v>
      </c>
      <c r="E17" s="2" t="s">
        <v>38</v>
      </c>
      <c r="F17" s="3"/>
      <c r="G17" s="13" t="s">
        <v>85</v>
      </c>
      <c r="H17" s="68"/>
      <c r="I17" s="14" t="s">
        <v>67</v>
      </c>
      <c r="J17" s="11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5">
      <c r="A18" s="2">
        <v>11</v>
      </c>
      <c r="B18" s="19" t="s">
        <v>31</v>
      </c>
      <c r="C18" s="39" t="s">
        <v>62</v>
      </c>
      <c r="D18" s="29">
        <v>33793</v>
      </c>
      <c r="E18" s="2" t="s">
        <v>38</v>
      </c>
      <c r="F18" s="3" t="s">
        <v>414</v>
      </c>
      <c r="G18" s="13" t="s">
        <v>415</v>
      </c>
      <c r="H18" s="68"/>
      <c r="I18" s="14" t="s">
        <v>322</v>
      </c>
      <c r="J18" s="11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15">
      <c r="A19" s="2">
        <v>12</v>
      </c>
      <c r="B19" s="19" t="s">
        <v>328</v>
      </c>
      <c r="C19" s="39" t="s">
        <v>62</v>
      </c>
      <c r="D19" s="29">
        <v>33269</v>
      </c>
      <c r="E19" s="2" t="s">
        <v>38</v>
      </c>
      <c r="F19" s="3" t="s">
        <v>324</v>
      </c>
      <c r="G19" s="13" t="s">
        <v>324</v>
      </c>
      <c r="H19" s="68"/>
      <c r="I19" s="14" t="s">
        <v>288</v>
      </c>
      <c r="J19" s="11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5">
      <c r="A20" s="2">
        <v>13</v>
      </c>
      <c r="B20" s="19" t="s">
        <v>31</v>
      </c>
      <c r="C20" s="39" t="s">
        <v>62</v>
      </c>
      <c r="D20" s="29">
        <v>33958</v>
      </c>
      <c r="E20" s="2" t="s">
        <v>38</v>
      </c>
      <c r="F20" s="3"/>
      <c r="G20" s="13" t="s">
        <v>85</v>
      </c>
      <c r="H20" s="68"/>
      <c r="I20" s="14" t="s">
        <v>67</v>
      </c>
      <c r="J20" s="11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5">
      <c r="A21" s="2">
        <v>14</v>
      </c>
      <c r="B21" s="19" t="s">
        <v>416</v>
      </c>
      <c r="C21" s="39" t="s">
        <v>417</v>
      </c>
      <c r="D21" s="29">
        <v>33788</v>
      </c>
      <c r="E21" s="2" t="s">
        <v>38</v>
      </c>
      <c r="F21" s="3" t="s">
        <v>350</v>
      </c>
      <c r="G21" s="13" t="s">
        <v>350</v>
      </c>
      <c r="H21" s="68" t="s">
        <v>418</v>
      </c>
      <c r="I21" s="14" t="s">
        <v>288</v>
      </c>
      <c r="J21" s="11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5">
      <c r="A22" s="2">
        <v>15</v>
      </c>
      <c r="B22" s="19" t="s">
        <v>419</v>
      </c>
      <c r="C22" s="39" t="s">
        <v>199</v>
      </c>
      <c r="D22" s="29">
        <v>33441</v>
      </c>
      <c r="E22" s="2" t="s">
        <v>38</v>
      </c>
      <c r="F22" s="3" t="s">
        <v>420</v>
      </c>
      <c r="G22" s="13" t="s">
        <v>420</v>
      </c>
      <c r="H22" s="68" t="s">
        <v>418</v>
      </c>
      <c r="I22" s="14" t="s">
        <v>322</v>
      </c>
      <c r="J22" s="11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5">
      <c r="A23" s="2">
        <v>16</v>
      </c>
      <c r="B23" s="19" t="s">
        <v>421</v>
      </c>
      <c r="C23" s="39" t="s">
        <v>303</v>
      </c>
      <c r="D23" s="29">
        <v>33611</v>
      </c>
      <c r="E23" s="2" t="s">
        <v>38</v>
      </c>
      <c r="F23" s="3" t="s">
        <v>422</v>
      </c>
      <c r="G23" s="13" t="s">
        <v>405</v>
      </c>
      <c r="H23" s="68"/>
      <c r="I23" s="14" t="s">
        <v>322</v>
      </c>
      <c r="J23" s="11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5">
      <c r="A24" s="2">
        <v>17</v>
      </c>
      <c r="B24" s="19" t="s">
        <v>423</v>
      </c>
      <c r="C24" s="39" t="s">
        <v>29</v>
      </c>
      <c r="D24" s="29">
        <v>33847</v>
      </c>
      <c r="E24" s="2" t="s">
        <v>38</v>
      </c>
      <c r="F24" s="3" t="s">
        <v>424</v>
      </c>
      <c r="G24" s="13" t="s">
        <v>425</v>
      </c>
      <c r="H24" s="68"/>
      <c r="I24" s="14" t="s">
        <v>322</v>
      </c>
      <c r="J24" s="11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5">
      <c r="A25" s="2">
        <v>18</v>
      </c>
      <c r="B25" s="19" t="s">
        <v>423</v>
      </c>
      <c r="C25" s="39" t="s">
        <v>426</v>
      </c>
      <c r="D25" s="29">
        <v>33590</v>
      </c>
      <c r="E25" s="2" t="s">
        <v>38</v>
      </c>
      <c r="F25" s="3" t="s">
        <v>427</v>
      </c>
      <c r="G25" s="13" t="s">
        <v>428</v>
      </c>
      <c r="H25" s="68"/>
      <c r="I25" s="14" t="s">
        <v>322</v>
      </c>
      <c r="J25" s="11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5">
      <c r="A26" s="2">
        <v>19</v>
      </c>
      <c r="B26" s="19" t="s">
        <v>406</v>
      </c>
      <c r="C26" s="39" t="s">
        <v>206</v>
      </c>
      <c r="D26" s="29">
        <v>33865</v>
      </c>
      <c r="E26" s="2" t="s">
        <v>38</v>
      </c>
      <c r="F26" s="3" t="s">
        <v>429</v>
      </c>
      <c r="G26" s="13" t="s">
        <v>429</v>
      </c>
      <c r="H26" s="68" t="s">
        <v>418</v>
      </c>
      <c r="I26" s="14" t="s">
        <v>288</v>
      </c>
      <c r="J26" s="11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5">
      <c r="A27" s="2">
        <v>20</v>
      </c>
      <c r="B27" s="19" t="s">
        <v>229</v>
      </c>
      <c r="C27" s="39" t="s">
        <v>430</v>
      </c>
      <c r="D27" s="29">
        <v>33811</v>
      </c>
      <c r="E27" s="2" t="s">
        <v>38</v>
      </c>
      <c r="F27" s="3" t="s">
        <v>431</v>
      </c>
      <c r="G27" s="13" t="s">
        <v>404</v>
      </c>
      <c r="H27" s="68"/>
      <c r="I27" s="14" t="s">
        <v>322</v>
      </c>
      <c r="J27" s="11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5">
      <c r="A28" s="2">
        <v>21</v>
      </c>
      <c r="B28" s="19" t="s">
        <v>432</v>
      </c>
      <c r="C28" s="39" t="s">
        <v>430</v>
      </c>
      <c r="D28" s="29">
        <v>33458</v>
      </c>
      <c r="E28" s="2" t="s">
        <v>38</v>
      </c>
      <c r="F28" s="3" t="s">
        <v>433</v>
      </c>
      <c r="G28" s="13" t="s">
        <v>434</v>
      </c>
      <c r="H28" s="68"/>
      <c r="I28" s="14" t="s">
        <v>322</v>
      </c>
      <c r="J28" s="11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5">
      <c r="A29" s="2">
        <v>22</v>
      </c>
      <c r="B29" s="19" t="s">
        <v>353</v>
      </c>
      <c r="C29" s="39" t="s">
        <v>435</v>
      </c>
      <c r="D29" s="29">
        <v>33637</v>
      </c>
      <c r="E29" s="2" t="s">
        <v>38</v>
      </c>
      <c r="F29" s="3" t="s">
        <v>436</v>
      </c>
      <c r="G29" s="13" t="s">
        <v>330</v>
      </c>
      <c r="H29" s="68"/>
      <c r="I29" s="14" t="s">
        <v>322</v>
      </c>
      <c r="J29" s="11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5">
      <c r="A30" s="2">
        <v>23</v>
      </c>
      <c r="B30" s="19" t="s">
        <v>437</v>
      </c>
      <c r="C30" s="39" t="s">
        <v>438</v>
      </c>
      <c r="D30" s="29">
        <v>33849</v>
      </c>
      <c r="E30" s="2" t="s">
        <v>38</v>
      </c>
      <c r="F30" s="3" t="s">
        <v>324</v>
      </c>
      <c r="G30" s="13" t="s">
        <v>324</v>
      </c>
      <c r="H30" s="68" t="s">
        <v>418</v>
      </c>
      <c r="I30" s="14" t="s">
        <v>288</v>
      </c>
      <c r="J30" s="110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5">
      <c r="A31" s="2">
        <v>24</v>
      </c>
      <c r="B31" s="19" t="s">
        <v>439</v>
      </c>
      <c r="C31" s="39" t="s">
        <v>440</v>
      </c>
      <c r="D31" s="29">
        <v>33765</v>
      </c>
      <c r="E31" s="2" t="s">
        <v>38</v>
      </c>
      <c r="F31" s="3" t="s">
        <v>284</v>
      </c>
      <c r="G31" s="13" t="s">
        <v>284</v>
      </c>
      <c r="H31" s="68" t="s">
        <v>418</v>
      </c>
      <c r="I31" s="14" t="s">
        <v>285</v>
      </c>
      <c r="J31" s="11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5">
      <c r="A32" s="2">
        <v>25</v>
      </c>
      <c r="B32" s="19" t="s">
        <v>328</v>
      </c>
      <c r="C32" s="39" t="s">
        <v>63</v>
      </c>
      <c r="D32" s="29">
        <v>33615</v>
      </c>
      <c r="E32" s="2" t="s">
        <v>38</v>
      </c>
      <c r="F32" s="3" t="s">
        <v>441</v>
      </c>
      <c r="G32" s="13" t="s">
        <v>405</v>
      </c>
      <c r="H32" s="68"/>
      <c r="I32" s="14" t="s">
        <v>322</v>
      </c>
      <c r="J32" s="11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5">
      <c r="A33" s="2">
        <v>26</v>
      </c>
      <c r="B33" s="19" t="s">
        <v>439</v>
      </c>
      <c r="C33" s="39" t="s">
        <v>63</v>
      </c>
      <c r="D33" s="29">
        <v>33780</v>
      </c>
      <c r="E33" s="2" t="s">
        <v>38</v>
      </c>
      <c r="F33" s="3" t="s">
        <v>420</v>
      </c>
      <c r="G33" s="13" t="s">
        <v>420</v>
      </c>
      <c r="H33" s="68" t="s">
        <v>418</v>
      </c>
      <c r="I33" s="14" t="s">
        <v>322</v>
      </c>
      <c r="J33" s="11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5">
      <c r="A34" s="2">
        <v>27</v>
      </c>
      <c r="B34" s="19" t="s">
        <v>195</v>
      </c>
      <c r="C34" s="39" t="s">
        <v>32</v>
      </c>
      <c r="D34" s="29">
        <v>33812</v>
      </c>
      <c r="E34" s="2" t="s">
        <v>38</v>
      </c>
      <c r="F34" s="3" t="s">
        <v>420</v>
      </c>
      <c r="G34" s="13" t="s">
        <v>420</v>
      </c>
      <c r="H34" s="68" t="s">
        <v>418</v>
      </c>
      <c r="I34" s="14" t="s">
        <v>322</v>
      </c>
      <c r="J34" s="110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5">
      <c r="A35" s="2">
        <v>28</v>
      </c>
      <c r="B35" s="19" t="s">
        <v>51</v>
      </c>
      <c r="C35" s="39" t="s">
        <v>442</v>
      </c>
      <c r="D35" s="29">
        <v>33477</v>
      </c>
      <c r="E35" s="2" t="s">
        <v>38</v>
      </c>
      <c r="F35" s="3" t="s">
        <v>443</v>
      </c>
      <c r="G35" s="13" t="s">
        <v>434</v>
      </c>
      <c r="H35" s="68"/>
      <c r="I35" s="14" t="s">
        <v>322</v>
      </c>
      <c r="J35" s="110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5">
      <c r="A36" s="2">
        <v>29</v>
      </c>
      <c r="B36" s="19" t="s">
        <v>444</v>
      </c>
      <c r="C36" s="39" t="s">
        <v>442</v>
      </c>
      <c r="D36" s="29">
        <v>33612</v>
      </c>
      <c r="E36" s="2" t="s">
        <v>38</v>
      </c>
      <c r="F36" s="3" t="s">
        <v>445</v>
      </c>
      <c r="G36" s="13" t="s">
        <v>405</v>
      </c>
      <c r="H36" s="68"/>
      <c r="I36" s="14" t="s">
        <v>322</v>
      </c>
      <c r="J36" s="110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5">
      <c r="A37" s="2">
        <v>30</v>
      </c>
      <c r="B37" s="19" t="s">
        <v>446</v>
      </c>
      <c r="C37" s="39" t="s">
        <v>447</v>
      </c>
      <c r="D37" s="29">
        <v>33684</v>
      </c>
      <c r="E37" s="2" t="s">
        <v>38</v>
      </c>
      <c r="F37" s="3" t="s">
        <v>448</v>
      </c>
      <c r="G37" s="13" t="s">
        <v>401</v>
      </c>
      <c r="H37" s="68"/>
      <c r="I37" s="14" t="s">
        <v>322</v>
      </c>
      <c r="J37" s="11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5">
      <c r="A38" s="2">
        <v>31</v>
      </c>
      <c r="B38" s="19" t="s">
        <v>423</v>
      </c>
      <c r="C38" s="39" t="s">
        <v>34</v>
      </c>
      <c r="D38" s="29">
        <v>33589</v>
      </c>
      <c r="E38" s="2" t="s">
        <v>38</v>
      </c>
      <c r="F38" s="3"/>
      <c r="G38" s="13" t="s">
        <v>103</v>
      </c>
      <c r="H38" s="68"/>
      <c r="I38" s="14" t="s">
        <v>102</v>
      </c>
      <c r="J38" s="110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5">
      <c r="A39" s="2">
        <v>32</v>
      </c>
      <c r="B39" s="19" t="s">
        <v>449</v>
      </c>
      <c r="C39" s="39" t="s">
        <v>65</v>
      </c>
      <c r="D39" s="29">
        <v>33474</v>
      </c>
      <c r="E39" s="2" t="s">
        <v>38</v>
      </c>
      <c r="F39" s="3" t="s">
        <v>450</v>
      </c>
      <c r="G39" s="13" t="s">
        <v>451</v>
      </c>
      <c r="H39" s="68"/>
      <c r="I39" s="14" t="s">
        <v>322</v>
      </c>
      <c r="J39" s="110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5">
      <c r="A40" s="2">
        <v>33</v>
      </c>
      <c r="B40" s="19" t="s">
        <v>452</v>
      </c>
      <c r="C40" s="39" t="s">
        <v>453</v>
      </c>
      <c r="D40" s="29">
        <v>33955</v>
      </c>
      <c r="E40" s="2" t="s">
        <v>454</v>
      </c>
      <c r="F40" s="3" t="s">
        <v>455</v>
      </c>
      <c r="G40" s="13" t="s">
        <v>405</v>
      </c>
      <c r="H40" s="68"/>
      <c r="I40" s="14" t="s">
        <v>322</v>
      </c>
      <c r="J40" s="110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5">
      <c r="A41" s="2">
        <v>34</v>
      </c>
      <c r="B41" s="19" t="s">
        <v>456</v>
      </c>
      <c r="C41" s="39" t="s">
        <v>457</v>
      </c>
      <c r="D41" s="29">
        <v>33799</v>
      </c>
      <c r="E41" s="2" t="s">
        <v>454</v>
      </c>
      <c r="F41" s="3" t="s">
        <v>458</v>
      </c>
      <c r="G41" s="13" t="s">
        <v>404</v>
      </c>
      <c r="H41" s="68"/>
      <c r="I41" s="14" t="s">
        <v>322</v>
      </c>
      <c r="J41" s="11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5">
      <c r="A42" s="2">
        <v>35</v>
      </c>
      <c r="B42" s="19" t="s">
        <v>459</v>
      </c>
      <c r="C42" s="39" t="s">
        <v>38</v>
      </c>
      <c r="D42" s="29">
        <v>33680</v>
      </c>
      <c r="E42" s="2" t="s">
        <v>38</v>
      </c>
      <c r="F42" s="3" t="s">
        <v>460</v>
      </c>
      <c r="G42" s="13" t="s">
        <v>415</v>
      </c>
      <c r="H42" s="68"/>
      <c r="I42" s="14" t="s">
        <v>322</v>
      </c>
      <c r="J42" s="110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5">
      <c r="A43" s="2">
        <v>36</v>
      </c>
      <c r="B43" s="19" t="s">
        <v>31</v>
      </c>
      <c r="C43" s="39" t="s">
        <v>38</v>
      </c>
      <c r="D43" s="29">
        <v>33762</v>
      </c>
      <c r="E43" s="2" t="s">
        <v>38</v>
      </c>
      <c r="F43" s="3" t="s">
        <v>461</v>
      </c>
      <c r="G43" s="13" t="s">
        <v>415</v>
      </c>
      <c r="H43" s="68"/>
      <c r="I43" s="14" t="s">
        <v>322</v>
      </c>
      <c r="J43" s="11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5">
      <c r="A44" s="2">
        <v>37</v>
      </c>
      <c r="B44" s="19" t="s">
        <v>462</v>
      </c>
      <c r="C44" s="39" t="s">
        <v>226</v>
      </c>
      <c r="D44" s="29">
        <v>33840</v>
      </c>
      <c r="E44" s="2" t="s">
        <v>38</v>
      </c>
      <c r="F44" s="3" t="s">
        <v>463</v>
      </c>
      <c r="G44" s="13" t="s">
        <v>434</v>
      </c>
      <c r="H44" s="68"/>
      <c r="I44" s="14" t="s">
        <v>322</v>
      </c>
      <c r="J44" s="110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5">
      <c r="A45" s="2">
        <v>38</v>
      </c>
      <c r="B45" s="19" t="s">
        <v>464</v>
      </c>
      <c r="C45" s="61" t="s">
        <v>226</v>
      </c>
      <c r="D45" s="29">
        <v>33959</v>
      </c>
      <c r="E45" s="2" t="s">
        <v>38</v>
      </c>
      <c r="F45" s="70" t="s">
        <v>74</v>
      </c>
      <c r="G45" s="13" t="s">
        <v>405</v>
      </c>
      <c r="H45" s="68"/>
      <c r="I45" s="14" t="s">
        <v>67</v>
      </c>
      <c r="J45" s="11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5">
      <c r="A46" s="2">
        <v>39</v>
      </c>
      <c r="B46" s="19" t="s">
        <v>465</v>
      </c>
      <c r="C46" s="39" t="s">
        <v>466</v>
      </c>
      <c r="D46" s="29">
        <v>33939</v>
      </c>
      <c r="E46" s="2" t="s">
        <v>38</v>
      </c>
      <c r="F46" s="3" t="s">
        <v>467</v>
      </c>
      <c r="G46" s="13" t="s">
        <v>401</v>
      </c>
      <c r="H46" s="68"/>
      <c r="I46" s="14" t="s">
        <v>322</v>
      </c>
      <c r="J46" s="110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5">
      <c r="A47" s="2">
        <v>40</v>
      </c>
      <c r="B47" s="19" t="s">
        <v>468</v>
      </c>
      <c r="C47" s="39" t="s">
        <v>469</v>
      </c>
      <c r="D47" s="29">
        <v>33632</v>
      </c>
      <c r="E47" s="2" t="s">
        <v>454</v>
      </c>
      <c r="F47" s="3" t="s">
        <v>470</v>
      </c>
      <c r="G47" s="13" t="s">
        <v>471</v>
      </c>
      <c r="H47" s="68"/>
      <c r="I47" s="14" t="s">
        <v>322</v>
      </c>
      <c r="J47" s="11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5">
      <c r="A48" s="2">
        <v>41</v>
      </c>
      <c r="B48" s="19" t="s">
        <v>229</v>
      </c>
      <c r="C48" s="39" t="s">
        <v>472</v>
      </c>
      <c r="D48" s="29">
        <v>33768</v>
      </c>
      <c r="E48" s="2" t="s">
        <v>38</v>
      </c>
      <c r="F48" s="3" t="s">
        <v>473</v>
      </c>
      <c r="G48" s="13" t="s">
        <v>428</v>
      </c>
      <c r="H48" s="68"/>
      <c r="I48" s="14" t="s">
        <v>322</v>
      </c>
      <c r="J48" s="110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5">
      <c r="A49" s="2">
        <v>42</v>
      </c>
      <c r="B49" s="19" t="s">
        <v>116</v>
      </c>
      <c r="C49" s="39" t="s">
        <v>347</v>
      </c>
      <c r="D49" s="29">
        <v>33606</v>
      </c>
      <c r="E49" s="2" t="s">
        <v>38</v>
      </c>
      <c r="F49" s="3" t="s">
        <v>474</v>
      </c>
      <c r="G49" s="13" t="s">
        <v>434</v>
      </c>
      <c r="H49" s="68"/>
      <c r="I49" s="14" t="s">
        <v>322</v>
      </c>
      <c r="J49" s="11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5">
      <c r="A50" s="2">
        <v>43</v>
      </c>
      <c r="B50" s="19" t="s">
        <v>33</v>
      </c>
      <c r="C50" s="39" t="s">
        <v>239</v>
      </c>
      <c r="D50" s="29">
        <v>33783</v>
      </c>
      <c r="E50" s="2" t="s">
        <v>38</v>
      </c>
      <c r="F50" s="3" t="s">
        <v>475</v>
      </c>
      <c r="G50" s="13" t="s">
        <v>405</v>
      </c>
      <c r="H50" s="68"/>
      <c r="I50" s="14" t="s">
        <v>322</v>
      </c>
      <c r="J50" s="110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5">
      <c r="A51" s="2">
        <v>44</v>
      </c>
      <c r="B51" s="19" t="s">
        <v>198</v>
      </c>
      <c r="C51" s="39" t="s">
        <v>351</v>
      </c>
      <c r="D51" s="29">
        <v>33885</v>
      </c>
      <c r="E51" s="2" t="s">
        <v>38</v>
      </c>
      <c r="F51" s="3" t="s">
        <v>476</v>
      </c>
      <c r="G51" s="13" t="s">
        <v>405</v>
      </c>
      <c r="H51" s="68"/>
      <c r="I51" s="14" t="s">
        <v>322</v>
      </c>
      <c r="J51" s="110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5">
      <c r="A52" s="2">
        <v>45</v>
      </c>
      <c r="B52" s="19" t="s">
        <v>477</v>
      </c>
      <c r="C52" s="39" t="s">
        <v>241</v>
      </c>
      <c r="D52" s="29">
        <v>33946</v>
      </c>
      <c r="E52" s="2" t="s">
        <v>38</v>
      </c>
      <c r="F52" s="3" t="s">
        <v>478</v>
      </c>
      <c r="G52" s="13" t="s">
        <v>405</v>
      </c>
      <c r="H52" s="68"/>
      <c r="I52" s="14" t="s">
        <v>322</v>
      </c>
      <c r="J52" s="110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5">
      <c r="A53" s="2">
        <v>46</v>
      </c>
      <c r="B53" s="19" t="s">
        <v>479</v>
      </c>
      <c r="C53" s="39" t="s">
        <v>155</v>
      </c>
      <c r="D53" s="29">
        <v>33775</v>
      </c>
      <c r="E53" s="2" t="s">
        <v>38</v>
      </c>
      <c r="F53" s="3" t="s">
        <v>480</v>
      </c>
      <c r="G53" s="13" t="s">
        <v>405</v>
      </c>
      <c r="H53" s="68"/>
      <c r="I53" s="14" t="s">
        <v>322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5">
      <c r="A54" s="2">
        <v>47</v>
      </c>
      <c r="B54" s="19" t="s">
        <v>31</v>
      </c>
      <c r="C54" s="39" t="s">
        <v>247</v>
      </c>
      <c r="D54" s="29">
        <v>33863</v>
      </c>
      <c r="E54" s="2" t="s">
        <v>38</v>
      </c>
      <c r="F54" s="3" t="s">
        <v>481</v>
      </c>
      <c r="G54" s="13" t="s">
        <v>415</v>
      </c>
      <c r="H54" s="68"/>
      <c r="I54" s="14" t="s">
        <v>322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5">
      <c r="A55" s="2">
        <v>48</v>
      </c>
      <c r="B55" s="19" t="s">
        <v>423</v>
      </c>
      <c r="C55" s="39" t="s">
        <v>247</v>
      </c>
      <c r="D55" s="29">
        <v>33824</v>
      </c>
      <c r="E55" s="2" t="s">
        <v>38</v>
      </c>
      <c r="F55" s="3" t="s">
        <v>324</v>
      </c>
      <c r="G55" s="13" t="s">
        <v>324</v>
      </c>
      <c r="H55" s="68"/>
      <c r="I55" s="14" t="s">
        <v>288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5">
      <c r="A56" s="2">
        <v>49</v>
      </c>
      <c r="B56" s="19" t="s">
        <v>31</v>
      </c>
      <c r="C56" s="39" t="s">
        <v>247</v>
      </c>
      <c r="D56" s="29">
        <v>33791</v>
      </c>
      <c r="E56" s="2" t="s">
        <v>38</v>
      </c>
      <c r="F56" s="3"/>
      <c r="G56" s="13" t="s">
        <v>76</v>
      </c>
      <c r="H56" s="68"/>
      <c r="I56" s="14" t="s">
        <v>82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5">
      <c r="A57" s="2">
        <v>50</v>
      </c>
      <c r="B57" s="19" t="s">
        <v>31</v>
      </c>
      <c r="C57" s="39" t="s">
        <v>66</v>
      </c>
      <c r="D57" s="29">
        <v>33827</v>
      </c>
      <c r="E57" s="2" t="s">
        <v>38</v>
      </c>
      <c r="F57" s="3" t="s">
        <v>482</v>
      </c>
      <c r="G57" s="13" t="s">
        <v>401</v>
      </c>
      <c r="H57" s="68"/>
      <c r="I57" s="14" t="s">
        <v>322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5">
      <c r="A58" s="2">
        <v>51</v>
      </c>
      <c r="B58" s="19" t="s">
        <v>483</v>
      </c>
      <c r="C58" s="39" t="s">
        <v>484</v>
      </c>
      <c r="D58" s="29">
        <v>33831</v>
      </c>
      <c r="E58" s="2" t="s">
        <v>38</v>
      </c>
      <c r="F58" s="3" t="s">
        <v>485</v>
      </c>
      <c r="G58" s="13" t="s">
        <v>415</v>
      </c>
      <c r="H58" s="68"/>
      <c r="I58" s="14" t="s">
        <v>322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5">
      <c r="A59" s="2">
        <v>52</v>
      </c>
      <c r="B59" s="19" t="s">
        <v>35</v>
      </c>
      <c r="C59" s="39" t="s">
        <v>486</v>
      </c>
      <c r="D59" s="29">
        <v>33683</v>
      </c>
      <c r="E59" s="2" t="s">
        <v>38</v>
      </c>
      <c r="F59" s="3" t="s">
        <v>487</v>
      </c>
      <c r="G59" s="13" t="s">
        <v>434</v>
      </c>
      <c r="H59" s="68"/>
      <c r="I59" s="14" t="s">
        <v>322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5">
      <c r="A60" s="2">
        <v>53</v>
      </c>
      <c r="B60" s="19" t="s">
        <v>488</v>
      </c>
      <c r="C60" s="39" t="s">
        <v>56</v>
      </c>
      <c r="D60" s="29">
        <v>33453</v>
      </c>
      <c r="E60" s="2" t="s">
        <v>38</v>
      </c>
      <c r="F60" s="3" t="s">
        <v>489</v>
      </c>
      <c r="G60" s="13" t="s">
        <v>405</v>
      </c>
      <c r="H60" s="68"/>
      <c r="I60" s="14" t="s">
        <v>322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5">
      <c r="A61" s="2">
        <v>54</v>
      </c>
      <c r="B61" s="19" t="s">
        <v>490</v>
      </c>
      <c r="C61" s="39" t="s">
        <v>56</v>
      </c>
      <c r="D61" s="29">
        <v>33560</v>
      </c>
      <c r="E61" s="2" t="s">
        <v>38</v>
      </c>
      <c r="F61" s="3" t="s">
        <v>491</v>
      </c>
      <c r="G61" s="13" t="s">
        <v>415</v>
      </c>
      <c r="H61" s="68"/>
      <c r="I61" s="14" t="s">
        <v>322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5">
      <c r="A62" s="2">
        <v>55</v>
      </c>
      <c r="B62" s="19" t="s">
        <v>492</v>
      </c>
      <c r="C62" s="39" t="s">
        <v>362</v>
      </c>
      <c r="D62" s="29">
        <v>33306</v>
      </c>
      <c r="E62" s="2" t="s">
        <v>38</v>
      </c>
      <c r="F62" s="3" t="s">
        <v>493</v>
      </c>
      <c r="G62" s="13" t="s">
        <v>405</v>
      </c>
      <c r="H62" s="68"/>
      <c r="I62" s="14" t="s">
        <v>322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5">
      <c r="A63" s="2">
        <v>56</v>
      </c>
      <c r="B63" s="19" t="s">
        <v>33</v>
      </c>
      <c r="C63" s="39" t="s">
        <v>362</v>
      </c>
      <c r="D63" s="29">
        <v>33698</v>
      </c>
      <c r="E63" s="2" t="s">
        <v>38</v>
      </c>
      <c r="F63" s="3" t="s">
        <v>494</v>
      </c>
      <c r="G63" s="13" t="s">
        <v>495</v>
      </c>
      <c r="H63" s="68"/>
      <c r="I63" s="14" t="s">
        <v>496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5">
      <c r="A64" s="2">
        <v>57</v>
      </c>
      <c r="B64" s="19" t="s">
        <v>497</v>
      </c>
      <c r="C64" s="39" t="s">
        <v>362</v>
      </c>
      <c r="D64" s="29">
        <v>33722</v>
      </c>
      <c r="E64" s="2" t="s">
        <v>38</v>
      </c>
      <c r="F64" s="3"/>
      <c r="G64" s="13" t="s">
        <v>85</v>
      </c>
      <c r="H64" s="68"/>
      <c r="I64" s="14" t="s">
        <v>67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5">
      <c r="A65" s="2">
        <v>58</v>
      </c>
      <c r="B65" s="19" t="s">
        <v>53</v>
      </c>
      <c r="C65" s="39" t="s">
        <v>498</v>
      </c>
      <c r="D65" s="29">
        <v>33752</v>
      </c>
      <c r="E65" s="2" t="s">
        <v>38</v>
      </c>
      <c r="F65" s="3" t="s">
        <v>499</v>
      </c>
      <c r="G65" s="13" t="s">
        <v>405</v>
      </c>
      <c r="H65" s="68"/>
      <c r="I65" s="14" t="s">
        <v>322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ht="15">
      <c r="A66" s="2">
        <v>59</v>
      </c>
      <c r="B66" s="19" t="s">
        <v>500</v>
      </c>
      <c r="C66" s="39" t="s">
        <v>256</v>
      </c>
      <c r="D66" s="29">
        <v>33329</v>
      </c>
      <c r="E66" s="2" t="s">
        <v>38</v>
      </c>
      <c r="F66" s="3" t="s">
        <v>297</v>
      </c>
      <c r="G66" s="13" t="s">
        <v>297</v>
      </c>
      <c r="H66" s="68"/>
      <c r="I66" s="14" t="s">
        <v>278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5">
      <c r="A67" s="2">
        <v>60</v>
      </c>
      <c r="B67" s="19" t="s">
        <v>406</v>
      </c>
      <c r="C67" s="39" t="s">
        <v>49</v>
      </c>
      <c r="D67" s="29">
        <v>33655</v>
      </c>
      <c r="E67" s="2" t="s">
        <v>38</v>
      </c>
      <c r="F67" s="3" t="s">
        <v>501</v>
      </c>
      <c r="G67" s="13" t="s">
        <v>330</v>
      </c>
      <c r="H67" s="68"/>
      <c r="I67" s="14" t="s">
        <v>322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5">
      <c r="A68" s="2">
        <v>61</v>
      </c>
      <c r="B68" s="19" t="s">
        <v>53</v>
      </c>
      <c r="C68" s="39" t="s">
        <v>502</v>
      </c>
      <c r="D68" s="29">
        <v>33894</v>
      </c>
      <c r="E68" s="2" t="s">
        <v>38</v>
      </c>
      <c r="F68" s="3" t="s">
        <v>503</v>
      </c>
      <c r="G68" s="13" t="s">
        <v>401</v>
      </c>
      <c r="H68" s="68"/>
      <c r="I68" s="14" t="s">
        <v>322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5">
      <c r="A69" s="2">
        <v>62</v>
      </c>
      <c r="B69" s="19" t="s">
        <v>423</v>
      </c>
      <c r="C69" s="39" t="s">
        <v>52</v>
      </c>
      <c r="D69" s="29">
        <v>33355</v>
      </c>
      <c r="E69" s="2" t="s">
        <v>38</v>
      </c>
      <c r="F69" s="3" t="s">
        <v>504</v>
      </c>
      <c r="G69" s="13" t="s">
        <v>405</v>
      </c>
      <c r="H69" s="68"/>
      <c r="I69" s="14" t="s">
        <v>322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5">
      <c r="A70" s="2">
        <v>63</v>
      </c>
      <c r="B70" s="19" t="s">
        <v>505</v>
      </c>
      <c r="C70" s="39" t="s">
        <v>52</v>
      </c>
      <c r="D70" s="29">
        <v>33572</v>
      </c>
      <c r="E70" s="2" t="s">
        <v>38</v>
      </c>
      <c r="F70" s="3" t="s">
        <v>506</v>
      </c>
      <c r="G70" s="13" t="s">
        <v>415</v>
      </c>
      <c r="H70" s="68"/>
      <c r="I70" s="14" t="s">
        <v>322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5">
      <c r="A71" s="2">
        <v>64</v>
      </c>
      <c r="B71" s="19" t="s">
        <v>33</v>
      </c>
      <c r="C71" s="39" t="s">
        <v>52</v>
      </c>
      <c r="D71" s="29">
        <v>33046</v>
      </c>
      <c r="E71" s="2" t="s">
        <v>38</v>
      </c>
      <c r="F71" s="3"/>
      <c r="G71" s="13" t="s">
        <v>363</v>
      </c>
      <c r="H71" s="68"/>
      <c r="I71" s="14" t="s">
        <v>78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5">
      <c r="A72" s="2">
        <v>65</v>
      </c>
      <c r="B72" s="19" t="s">
        <v>507</v>
      </c>
      <c r="C72" s="39" t="s">
        <v>508</v>
      </c>
      <c r="D72" s="29">
        <v>33639</v>
      </c>
      <c r="E72" s="2" t="s">
        <v>38</v>
      </c>
      <c r="F72" s="3" t="s">
        <v>509</v>
      </c>
      <c r="G72" s="13" t="s">
        <v>404</v>
      </c>
      <c r="H72" s="68"/>
      <c r="I72" s="14" t="s">
        <v>322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5">
      <c r="A73" s="2">
        <v>66</v>
      </c>
      <c r="B73" s="19" t="s">
        <v>510</v>
      </c>
      <c r="C73" s="39" t="s">
        <v>395</v>
      </c>
      <c r="D73" s="29">
        <v>33611</v>
      </c>
      <c r="E73" s="2" t="s">
        <v>38</v>
      </c>
      <c r="F73" s="3"/>
      <c r="G73" s="13" t="s">
        <v>405</v>
      </c>
      <c r="H73" s="68"/>
      <c r="I73" s="14" t="s">
        <v>67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 ht="15">
      <c r="A74" s="25">
        <v>67</v>
      </c>
      <c r="B74" s="22" t="s">
        <v>367</v>
      </c>
      <c r="C74" s="45" t="s">
        <v>268</v>
      </c>
      <c r="D74" s="30">
        <v>32877</v>
      </c>
      <c r="E74" s="25" t="s">
        <v>38</v>
      </c>
      <c r="F74" s="6"/>
      <c r="G74" s="15" t="s">
        <v>388</v>
      </c>
      <c r="H74" s="71"/>
      <c r="I74" s="16" t="s">
        <v>177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5">
      <c r="A75" s="25">
        <v>68</v>
      </c>
      <c r="B75" s="22" t="s">
        <v>1217</v>
      </c>
      <c r="C75" s="45" t="s">
        <v>739</v>
      </c>
      <c r="D75" s="30">
        <v>33384</v>
      </c>
      <c r="E75" s="25" t="s">
        <v>529</v>
      </c>
      <c r="F75" s="6"/>
      <c r="G75" s="15"/>
      <c r="H75" s="71"/>
      <c r="I75" s="16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9" ht="15">
      <c r="A76" s="52"/>
      <c r="B76" s="52"/>
      <c r="C76" s="52"/>
      <c r="D76" s="26"/>
      <c r="E76" s="26"/>
      <c r="F76" s="52"/>
      <c r="G76" s="51"/>
      <c r="H76" s="52"/>
      <c r="I76" s="50"/>
    </row>
    <row r="77" spans="1:9" ht="15">
      <c r="A77" s="52"/>
      <c r="B77" s="52"/>
      <c r="C77" s="52"/>
      <c r="D77" s="26"/>
      <c r="E77" s="26"/>
      <c r="F77" s="52"/>
      <c r="G77" s="51"/>
      <c r="H77" s="52"/>
      <c r="I77" s="50"/>
    </row>
    <row r="78" ht="15">
      <c r="G78" s="51"/>
    </row>
    <row r="79" ht="15">
      <c r="G79" s="51"/>
    </row>
    <row r="80" ht="15">
      <c r="G80" s="51"/>
    </row>
    <row r="81" ht="15">
      <c r="G81" s="51"/>
    </row>
    <row r="82" ht="15">
      <c r="G82" s="51"/>
    </row>
  </sheetData>
  <mergeCells count="8">
    <mergeCell ref="A5:A7"/>
    <mergeCell ref="B5:C7"/>
    <mergeCell ref="D5:D7"/>
    <mergeCell ref="E5:E7"/>
    <mergeCell ref="B3:I3"/>
    <mergeCell ref="B1:I1"/>
    <mergeCell ref="B2:I2"/>
    <mergeCell ref="G5:I7"/>
  </mergeCells>
  <printOptions/>
  <pageMargins left="0.56" right="0.14" top="0.38" bottom="0.51" header="0.53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3">
      <selection activeCell="D24" sqref="D24"/>
    </sheetView>
  </sheetViews>
  <sheetFormatPr defaultColWidth="9.140625" defaultRowHeight="12.75"/>
  <cols>
    <col min="1" max="1" width="5.8515625" style="75" customWidth="1"/>
    <col min="2" max="2" width="14.7109375" style="31" customWidth="1"/>
    <col min="3" max="3" width="7.8515625" style="31" customWidth="1"/>
    <col min="4" max="4" width="11.28125" style="75" bestFit="1" customWidth="1"/>
    <col min="5" max="5" width="9.8515625" style="75" customWidth="1"/>
    <col min="6" max="6" width="13.140625" style="76" customWidth="1"/>
    <col min="7" max="7" width="12.421875" style="77" customWidth="1"/>
    <col min="8" max="16384" width="9.140625" style="31" customWidth="1"/>
  </cols>
  <sheetData>
    <row r="1" spans="1:7" ht="17.25">
      <c r="A1" s="456" t="s">
        <v>511</v>
      </c>
      <c r="B1" s="456"/>
      <c r="C1" s="456"/>
      <c r="D1" s="456"/>
      <c r="E1" s="456"/>
      <c r="F1" s="456"/>
      <c r="G1" s="456"/>
    </row>
    <row r="2" spans="1:7" ht="15">
      <c r="A2" s="457" t="s">
        <v>512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4" spans="1:7" ht="15">
      <c r="A4" s="26"/>
      <c r="B4" s="52"/>
      <c r="C4" s="52"/>
      <c r="D4" s="26"/>
      <c r="E4" s="52"/>
      <c r="F4" s="51"/>
      <c r="G4" s="50"/>
    </row>
    <row r="5" spans="1:7" ht="15.75">
      <c r="A5" s="59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513</v>
      </c>
      <c r="C6" s="37" t="s">
        <v>170</v>
      </c>
      <c r="D6" s="28">
        <v>33811</v>
      </c>
      <c r="E6" s="7" t="s">
        <v>38</v>
      </c>
      <c r="F6" s="11" t="s">
        <v>147</v>
      </c>
      <c r="G6" s="12" t="s">
        <v>148</v>
      </c>
    </row>
    <row r="7" spans="1:7" ht="15">
      <c r="A7" s="2">
        <v>2</v>
      </c>
      <c r="B7" s="19" t="s">
        <v>514</v>
      </c>
      <c r="C7" s="39" t="s">
        <v>586</v>
      </c>
      <c r="D7" s="29">
        <v>33608</v>
      </c>
      <c r="E7" s="2" t="s">
        <v>38</v>
      </c>
      <c r="F7" s="13" t="s">
        <v>515</v>
      </c>
      <c r="G7" s="14" t="s">
        <v>91</v>
      </c>
    </row>
    <row r="8" spans="1:7" ht="15">
      <c r="A8" s="2">
        <v>3</v>
      </c>
      <c r="B8" s="19" t="s">
        <v>516</v>
      </c>
      <c r="C8" s="39" t="s">
        <v>587</v>
      </c>
      <c r="D8" s="29">
        <v>33866</v>
      </c>
      <c r="E8" s="2" t="s">
        <v>38</v>
      </c>
      <c r="F8" s="13" t="s">
        <v>72</v>
      </c>
      <c r="G8" s="14" t="s">
        <v>67</v>
      </c>
    </row>
    <row r="9" spans="1:7" ht="15">
      <c r="A9" s="2">
        <v>4</v>
      </c>
      <c r="B9" s="19" t="s">
        <v>517</v>
      </c>
      <c r="C9" s="39" t="s">
        <v>588</v>
      </c>
      <c r="D9" s="29">
        <v>33524</v>
      </c>
      <c r="E9" s="2" t="s">
        <v>38</v>
      </c>
      <c r="F9" s="13" t="s">
        <v>87</v>
      </c>
      <c r="G9" s="14" t="s">
        <v>67</v>
      </c>
    </row>
    <row r="10" spans="1:7" ht="15">
      <c r="A10" s="2">
        <v>5</v>
      </c>
      <c r="B10" s="19" t="s">
        <v>120</v>
      </c>
      <c r="C10" s="39" t="s">
        <v>589</v>
      </c>
      <c r="D10" s="29">
        <v>33497</v>
      </c>
      <c r="E10" s="2" t="s">
        <v>38</v>
      </c>
      <c r="F10" s="13" t="s">
        <v>176</v>
      </c>
      <c r="G10" s="14" t="s">
        <v>177</v>
      </c>
    </row>
    <row r="11" spans="1:7" ht="15">
      <c r="A11" s="2">
        <v>6</v>
      </c>
      <c r="B11" s="19" t="s">
        <v>518</v>
      </c>
      <c r="C11" s="39" t="s">
        <v>23</v>
      </c>
      <c r="D11" s="29">
        <v>33901</v>
      </c>
      <c r="E11" s="2" t="s">
        <v>38</v>
      </c>
      <c r="F11" s="13" t="s">
        <v>103</v>
      </c>
      <c r="G11" s="14" t="s">
        <v>102</v>
      </c>
    </row>
    <row r="12" spans="1:7" ht="15">
      <c r="A12" s="2">
        <v>7</v>
      </c>
      <c r="B12" s="19" t="s">
        <v>517</v>
      </c>
      <c r="C12" s="39" t="s">
        <v>270</v>
      </c>
      <c r="D12" s="29">
        <v>33504</v>
      </c>
      <c r="E12" s="2" t="s">
        <v>38</v>
      </c>
      <c r="F12" s="13" t="s">
        <v>326</v>
      </c>
      <c r="G12" s="14" t="s">
        <v>102</v>
      </c>
    </row>
    <row r="13" spans="1:7" ht="15">
      <c r="A13" s="2">
        <v>8</v>
      </c>
      <c r="B13" s="19" t="s">
        <v>28</v>
      </c>
      <c r="C13" s="39" t="s">
        <v>270</v>
      </c>
      <c r="D13" s="29">
        <v>33945</v>
      </c>
      <c r="E13" s="2" t="s">
        <v>38</v>
      </c>
      <c r="F13" s="13" t="s">
        <v>275</v>
      </c>
      <c r="G13" s="14" t="s">
        <v>177</v>
      </c>
    </row>
    <row r="14" spans="1:7" ht="15">
      <c r="A14" s="2">
        <v>9</v>
      </c>
      <c r="B14" s="19" t="s">
        <v>519</v>
      </c>
      <c r="C14" s="39" t="s">
        <v>590</v>
      </c>
      <c r="D14" s="29">
        <v>33825</v>
      </c>
      <c r="E14" s="2" t="s">
        <v>38</v>
      </c>
      <c r="F14" s="13" t="s">
        <v>520</v>
      </c>
      <c r="G14" s="14" t="s">
        <v>265</v>
      </c>
    </row>
    <row r="15" spans="1:7" ht="15">
      <c r="A15" s="2">
        <v>10</v>
      </c>
      <c r="B15" s="19" t="s">
        <v>521</v>
      </c>
      <c r="C15" s="39" t="s">
        <v>591</v>
      </c>
      <c r="D15" s="29">
        <v>33774</v>
      </c>
      <c r="E15" s="2" t="s">
        <v>38</v>
      </c>
      <c r="F15" s="13" t="s">
        <v>522</v>
      </c>
      <c r="G15" s="14" t="s">
        <v>148</v>
      </c>
    </row>
    <row r="16" spans="1:7" ht="15">
      <c r="A16" s="2">
        <v>11</v>
      </c>
      <c r="B16" s="19" t="s">
        <v>523</v>
      </c>
      <c r="C16" s="39" t="s">
        <v>407</v>
      </c>
      <c r="D16" s="29">
        <v>33827</v>
      </c>
      <c r="E16" s="2" t="s">
        <v>38</v>
      </c>
      <c r="F16" s="13" t="s">
        <v>101</v>
      </c>
      <c r="G16" s="14" t="s">
        <v>102</v>
      </c>
    </row>
    <row r="17" spans="1:7" ht="15">
      <c r="A17" s="2">
        <v>12</v>
      </c>
      <c r="B17" s="19" t="s">
        <v>348</v>
      </c>
      <c r="C17" s="39" t="s">
        <v>407</v>
      </c>
      <c r="D17" s="29">
        <v>33948</v>
      </c>
      <c r="E17" s="2" t="s">
        <v>38</v>
      </c>
      <c r="F17" s="13" t="s">
        <v>72</v>
      </c>
      <c r="G17" s="14" t="s">
        <v>67</v>
      </c>
    </row>
    <row r="18" spans="1:7" ht="15">
      <c r="A18" s="2">
        <v>13</v>
      </c>
      <c r="B18" s="19" t="s">
        <v>524</v>
      </c>
      <c r="C18" s="39" t="s">
        <v>283</v>
      </c>
      <c r="D18" s="29">
        <v>32928</v>
      </c>
      <c r="E18" s="2" t="s">
        <v>38</v>
      </c>
      <c r="F18" s="13" t="s">
        <v>147</v>
      </c>
      <c r="G18" s="14" t="s">
        <v>148</v>
      </c>
    </row>
    <row r="19" spans="1:7" ht="15">
      <c r="A19" s="2">
        <v>14</v>
      </c>
      <c r="B19" s="19" t="s">
        <v>525</v>
      </c>
      <c r="C19" s="39" t="s">
        <v>59</v>
      </c>
      <c r="D19" s="29">
        <v>33908</v>
      </c>
      <c r="E19" s="2" t="s">
        <v>38</v>
      </c>
      <c r="F19" s="13" t="s">
        <v>526</v>
      </c>
      <c r="G19" s="14" t="s">
        <v>82</v>
      </c>
    </row>
    <row r="20" spans="1:7" ht="15">
      <c r="A20" s="2">
        <v>15</v>
      </c>
      <c r="B20" s="19" t="s">
        <v>240</v>
      </c>
      <c r="C20" s="20" t="s">
        <v>527</v>
      </c>
      <c r="D20" s="29">
        <v>33928</v>
      </c>
      <c r="E20" s="2" t="s">
        <v>38</v>
      </c>
      <c r="F20" s="13" t="s">
        <v>72</v>
      </c>
      <c r="G20" s="14" t="s">
        <v>67</v>
      </c>
    </row>
    <row r="21" spans="1:7" ht="15.75">
      <c r="A21" s="2">
        <v>16</v>
      </c>
      <c r="B21" s="19" t="s">
        <v>452</v>
      </c>
      <c r="C21" s="73" t="s">
        <v>528</v>
      </c>
      <c r="D21" s="29">
        <v>33535</v>
      </c>
      <c r="E21" s="2" t="s">
        <v>529</v>
      </c>
      <c r="F21" s="13" t="s">
        <v>72</v>
      </c>
      <c r="G21" s="14" t="s">
        <v>67</v>
      </c>
    </row>
    <row r="22" spans="1:7" ht="15">
      <c r="A22" s="2">
        <v>17</v>
      </c>
      <c r="B22" s="19" t="s">
        <v>195</v>
      </c>
      <c r="C22" s="39" t="s">
        <v>271</v>
      </c>
      <c r="D22" s="29">
        <v>33947</v>
      </c>
      <c r="E22" s="2" t="s">
        <v>38</v>
      </c>
      <c r="F22" s="13" t="s">
        <v>72</v>
      </c>
      <c r="G22" s="14" t="s">
        <v>67</v>
      </c>
    </row>
    <row r="23" spans="1:7" ht="15">
      <c r="A23" s="2">
        <v>18</v>
      </c>
      <c r="B23" s="19" t="s">
        <v>530</v>
      </c>
      <c r="C23" s="39" t="s">
        <v>271</v>
      </c>
      <c r="D23" s="29">
        <v>33788</v>
      </c>
      <c r="E23" s="2" t="s">
        <v>38</v>
      </c>
      <c r="F23" s="13" t="s">
        <v>73</v>
      </c>
      <c r="G23" s="14" t="s">
        <v>67</v>
      </c>
    </row>
    <row r="24" spans="1:7" ht="15">
      <c r="A24" s="2">
        <v>19</v>
      </c>
      <c r="B24" s="19" t="s">
        <v>531</v>
      </c>
      <c r="C24" s="39" t="s">
        <v>271</v>
      </c>
      <c r="D24" s="29">
        <v>33751</v>
      </c>
      <c r="E24" s="2" t="s">
        <v>38</v>
      </c>
      <c r="F24" s="13" t="s">
        <v>87</v>
      </c>
      <c r="G24" s="14" t="s">
        <v>67</v>
      </c>
    </row>
    <row r="25" spans="1:7" ht="15">
      <c r="A25" s="2">
        <v>20</v>
      </c>
      <c r="B25" s="19" t="s">
        <v>532</v>
      </c>
      <c r="C25" s="39" t="s">
        <v>29</v>
      </c>
      <c r="D25" s="29">
        <v>33319</v>
      </c>
      <c r="E25" s="2" t="s">
        <v>38</v>
      </c>
      <c r="F25" s="13" t="s">
        <v>72</v>
      </c>
      <c r="G25" s="14" t="s">
        <v>67</v>
      </c>
    </row>
    <row r="26" spans="1:7" ht="15">
      <c r="A26" s="2">
        <v>21</v>
      </c>
      <c r="B26" s="19" t="s">
        <v>533</v>
      </c>
      <c r="C26" s="39" t="s">
        <v>29</v>
      </c>
      <c r="D26" s="29">
        <v>33611</v>
      </c>
      <c r="E26" s="2" t="s">
        <v>38</v>
      </c>
      <c r="F26" s="13" t="s">
        <v>90</v>
      </c>
      <c r="G26" s="14" t="s">
        <v>91</v>
      </c>
    </row>
    <row r="27" spans="1:7" ht="15">
      <c r="A27" s="2">
        <v>22</v>
      </c>
      <c r="B27" s="19" t="s">
        <v>534</v>
      </c>
      <c r="C27" s="39" t="s">
        <v>29</v>
      </c>
      <c r="D27" s="29">
        <v>33780</v>
      </c>
      <c r="E27" s="2" t="s">
        <v>38</v>
      </c>
      <c r="F27" s="13" t="s">
        <v>72</v>
      </c>
      <c r="G27" s="14" t="s">
        <v>67</v>
      </c>
    </row>
    <row r="28" spans="1:7" ht="15">
      <c r="A28" s="2">
        <v>23</v>
      </c>
      <c r="B28" s="19" t="s">
        <v>348</v>
      </c>
      <c r="C28" s="39" t="s">
        <v>29</v>
      </c>
      <c r="D28" s="29">
        <v>33887</v>
      </c>
      <c r="E28" s="2" t="s">
        <v>38</v>
      </c>
      <c r="F28" s="13" t="s">
        <v>176</v>
      </c>
      <c r="G28" s="14" t="s">
        <v>177</v>
      </c>
    </row>
    <row r="29" spans="1:7" ht="15">
      <c r="A29" s="2">
        <v>24</v>
      </c>
      <c r="B29" s="19" t="s">
        <v>35</v>
      </c>
      <c r="C29" s="39" t="s">
        <v>29</v>
      </c>
      <c r="D29" s="29">
        <v>33801</v>
      </c>
      <c r="E29" s="2" t="s">
        <v>38</v>
      </c>
      <c r="F29" s="13" t="s">
        <v>176</v>
      </c>
      <c r="G29" s="14" t="s">
        <v>177</v>
      </c>
    </row>
    <row r="30" spans="1:7" ht="15">
      <c r="A30" s="2">
        <v>25</v>
      </c>
      <c r="B30" s="19" t="s">
        <v>535</v>
      </c>
      <c r="C30" s="39" t="s">
        <v>29</v>
      </c>
      <c r="D30" s="29">
        <v>33386</v>
      </c>
      <c r="E30" s="2" t="s">
        <v>38</v>
      </c>
      <c r="F30" s="13" t="s">
        <v>72</v>
      </c>
      <c r="G30" s="14" t="s">
        <v>67</v>
      </c>
    </row>
    <row r="31" spans="1:7" ht="15">
      <c r="A31" s="2">
        <v>26</v>
      </c>
      <c r="B31" s="19" t="s">
        <v>536</v>
      </c>
      <c r="C31" s="39" t="s">
        <v>206</v>
      </c>
      <c r="D31" s="29">
        <v>33775</v>
      </c>
      <c r="E31" s="2" t="s">
        <v>38</v>
      </c>
      <c r="F31" s="13" t="s">
        <v>537</v>
      </c>
      <c r="G31" s="14" t="s">
        <v>91</v>
      </c>
    </row>
    <row r="32" spans="1:7" ht="15">
      <c r="A32" s="2">
        <v>27</v>
      </c>
      <c r="B32" s="19" t="s">
        <v>538</v>
      </c>
      <c r="C32" s="39" t="s">
        <v>435</v>
      </c>
      <c r="D32" s="29">
        <v>33510</v>
      </c>
      <c r="E32" s="2" t="s">
        <v>38</v>
      </c>
      <c r="F32" s="13" t="s">
        <v>73</v>
      </c>
      <c r="G32" s="14" t="s">
        <v>67</v>
      </c>
    </row>
    <row r="33" spans="1:7" ht="15">
      <c r="A33" s="2">
        <v>28</v>
      </c>
      <c r="B33" s="19" t="s">
        <v>539</v>
      </c>
      <c r="C33" s="20" t="s">
        <v>435</v>
      </c>
      <c r="D33" s="29">
        <v>32974</v>
      </c>
      <c r="E33" s="2" t="s">
        <v>38</v>
      </c>
      <c r="F33" s="13" t="s">
        <v>110</v>
      </c>
      <c r="G33" s="14" t="s">
        <v>102</v>
      </c>
    </row>
    <row r="34" spans="1:7" ht="15">
      <c r="A34" s="2">
        <v>29</v>
      </c>
      <c r="B34" s="19" t="s">
        <v>540</v>
      </c>
      <c r="C34" s="39" t="s">
        <v>63</v>
      </c>
      <c r="D34" s="29">
        <v>33144</v>
      </c>
      <c r="E34" s="2" t="s">
        <v>38</v>
      </c>
      <c r="F34" s="13" t="s">
        <v>244</v>
      </c>
      <c r="G34" s="14" t="s">
        <v>245</v>
      </c>
    </row>
    <row r="35" spans="1:7" ht="15">
      <c r="A35" s="2">
        <v>30</v>
      </c>
      <c r="B35" s="19" t="s">
        <v>439</v>
      </c>
      <c r="C35" s="39" t="s">
        <v>317</v>
      </c>
      <c r="D35" s="29">
        <v>33330</v>
      </c>
      <c r="E35" s="2" t="s">
        <v>38</v>
      </c>
      <c r="F35" s="13" t="s">
        <v>72</v>
      </c>
      <c r="G35" s="14" t="s">
        <v>67</v>
      </c>
    </row>
    <row r="36" spans="1:7" ht="15">
      <c r="A36" s="2">
        <v>31</v>
      </c>
      <c r="B36" s="19" t="s">
        <v>423</v>
      </c>
      <c r="C36" s="39" t="s">
        <v>32</v>
      </c>
      <c r="D36" s="29">
        <v>33348</v>
      </c>
      <c r="E36" s="2" t="s">
        <v>38</v>
      </c>
      <c r="F36" s="13" t="s">
        <v>541</v>
      </c>
      <c r="G36" s="14" t="s">
        <v>265</v>
      </c>
    </row>
    <row r="37" spans="1:7" ht="15">
      <c r="A37" s="2">
        <v>32</v>
      </c>
      <c r="B37" s="19" t="s">
        <v>542</v>
      </c>
      <c r="C37" s="39" t="s">
        <v>32</v>
      </c>
      <c r="D37" s="29">
        <v>33915</v>
      </c>
      <c r="E37" s="2" t="s">
        <v>38</v>
      </c>
      <c r="F37" s="13" t="s">
        <v>324</v>
      </c>
      <c r="G37" s="14" t="s">
        <v>288</v>
      </c>
    </row>
    <row r="38" spans="1:7" ht="15">
      <c r="A38" s="2">
        <v>33</v>
      </c>
      <c r="B38" s="19" t="s">
        <v>240</v>
      </c>
      <c r="C38" s="39" t="s">
        <v>32</v>
      </c>
      <c r="D38" s="29">
        <v>33627</v>
      </c>
      <c r="E38" s="2" t="s">
        <v>38</v>
      </c>
      <c r="F38" s="13" t="s">
        <v>420</v>
      </c>
      <c r="G38" s="14" t="s">
        <v>322</v>
      </c>
    </row>
    <row r="39" spans="1:7" ht="15">
      <c r="A39" s="2">
        <v>34</v>
      </c>
      <c r="B39" s="21" t="s">
        <v>328</v>
      </c>
      <c r="C39" s="39" t="s">
        <v>543</v>
      </c>
      <c r="D39" s="29">
        <v>33702</v>
      </c>
      <c r="E39" s="2" t="s">
        <v>38</v>
      </c>
      <c r="F39" s="13" t="s">
        <v>544</v>
      </c>
      <c r="G39" s="14" t="s">
        <v>67</v>
      </c>
    </row>
    <row r="40" spans="1:7" ht="15">
      <c r="A40" s="2">
        <v>35</v>
      </c>
      <c r="B40" s="19" t="s">
        <v>545</v>
      </c>
      <c r="C40" s="39" t="s">
        <v>546</v>
      </c>
      <c r="D40" s="29">
        <v>33912</v>
      </c>
      <c r="E40" s="2" t="s">
        <v>38</v>
      </c>
      <c r="F40" s="13" t="s">
        <v>73</v>
      </c>
      <c r="G40" s="14" t="s">
        <v>67</v>
      </c>
    </row>
    <row r="41" spans="1:7" ht="15">
      <c r="A41" s="2">
        <v>36</v>
      </c>
      <c r="B41" s="19" t="s">
        <v>240</v>
      </c>
      <c r="C41" s="39" t="s">
        <v>156</v>
      </c>
      <c r="D41" s="29">
        <v>33391</v>
      </c>
      <c r="E41" s="2" t="s">
        <v>38</v>
      </c>
      <c r="F41" s="13" t="s">
        <v>324</v>
      </c>
      <c r="G41" s="14" t="s">
        <v>288</v>
      </c>
    </row>
    <row r="42" spans="1:7" ht="15">
      <c r="A42" s="2">
        <v>37</v>
      </c>
      <c r="B42" s="19" t="s">
        <v>547</v>
      </c>
      <c r="C42" s="39" t="s">
        <v>156</v>
      </c>
      <c r="D42" s="29">
        <v>33500</v>
      </c>
      <c r="E42" s="2" t="s">
        <v>38</v>
      </c>
      <c r="F42" s="13" t="s">
        <v>83</v>
      </c>
      <c r="G42" s="14" t="s">
        <v>322</v>
      </c>
    </row>
    <row r="43" spans="1:7" ht="15">
      <c r="A43" s="2">
        <v>38</v>
      </c>
      <c r="B43" s="19" t="s">
        <v>51</v>
      </c>
      <c r="C43" s="39" t="s">
        <v>65</v>
      </c>
      <c r="D43" s="29">
        <v>33034</v>
      </c>
      <c r="E43" s="2" t="s">
        <v>38</v>
      </c>
      <c r="F43" s="13" t="s">
        <v>275</v>
      </c>
      <c r="G43" s="14" t="s">
        <v>177</v>
      </c>
    </row>
    <row r="44" spans="1:7" ht="15">
      <c r="A44" s="2">
        <v>39</v>
      </c>
      <c r="B44" s="19" t="s">
        <v>548</v>
      </c>
      <c r="C44" s="39" t="s">
        <v>223</v>
      </c>
      <c r="D44" s="29">
        <v>33659</v>
      </c>
      <c r="E44" s="2" t="s">
        <v>38</v>
      </c>
      <c r="F44" s="13" t="s">
        <v>420</v>
      </c>
      <c r="G44" s="14" t="s">
        <v>322</v>
      </c>
    </row>
    <row r="45" spans="1:7" ht="15">
      <c r="A45" s="2">
        <v>40</v>
      </c>
      <c r="B45" s="19" t="s">
        <v>549</v>
      </c>
      <c r="C45" s="39" t="s">
        <v>38</v>
      </c>
      <c r="D45" s="29">
        <v>33823</v>
      </c>
      <c r="E45" s="2" t="s">
        <v>38</v>
      </c>
      <c r="F45" s="13" t="s">
        <v>72</v>
      </c>
      <c r="G45" s="14" t="s">
        <v>67</v>
      </c>
    </row>
    <row r="46" spans="1:7" ht="15">
      <c r="A46" s="2">
        <v>41</v>
      </c>
      <c r="B46" s="19" t="s">
        <v>550</v>
      </c>
      <c r="C46" s="39" t="s">
        <v>551</v>
      </c>
      <c r="D46" s="29">
        <v>33806</v>
      </c>
      <c r="E46" s="2" t="s">
        <v>529</v>
      </c>
      <c r="F46" s="13" t="s">
        <v>72</v>
      </c>
      <c r="G46" s="14" t="s">
        <v>67</v>
      </c>
    </row>
    <row r="47" spans="1:7" ht="15">
      <c r="A47" s="2">
        <v>42</v>
      </c>
      <c r="B47" s="19" t="s">
        <v>328</v>
      </c>
      <c r="C47" s="39" t="s">
        <v>552</v>
      </c>
      <c r="D47" s="29">
        <v>33804</v>
      </c>
      <c r="E47" s="2" t="s">
        <v>38</v>
      </c>
      <c r="F47" s="13" t="s">
        <v>217</v>
      </c>
      <c r="G47" s="14" t="s">
        <v>177</v>
      </c>
    </row>
    <row r="48" spans="1:7" ht="15">
      <c r="A48" s="2">
        <v>43</v>
      </c>
      <c r="B48" s="19" t="s">
        <v>553</v>
      </c>
      <c r="C48" s="39" t="s">
        <v>554</v>
      </c>
      <c r="D48" s="29">
        <v>33673</v>
      </c>
      <c r="E48" s="2" t="s">
        <v>38</v>
      </c>
      <c r="F48" s="13" t="s">
        <v>420</v>
      </c>
      <c r="G48" s="14" t="s">
        <v>322</v>
      </c>
    </row>
    <row r="49" spans="1:7" ht="15">
      <c r="A49" s="2">
        <v>44</v>
      </c>
      <c r="B49" s="19" t="s">
        <v>240</v>
      </c>
      <c r="C49" s="39" t="s">
        <v>555</v>
      </c>
      <c r="D49" s="29">
        <v>33959</v>
      </c>
      <c r="E49" s="2" t="s">
        <v>38</v>
      </c>
      <c r="F49" s="13" t="s">
        <v>72</v>
      </c>
      <c r="G49" s="14" t="s">
        <v>67</v>
      </c>
    </row>
    <row r="50" spans="1:7" ht="15">
      <c r="A50" s="2">
        <v>45</v>
      </c>
      <c r="B50" s="19" t="s">
        <v>517</v>
      </c>
      <c r="C50" s="39" t="s">
        <v>556</v>
      </c>
      <c r="D50" s="29">
        <v>33642</v>
      </c>
      <c r="E50" s="2" t="s">
        <v>38</v>
      </c>
      <c r="F50" s="13" t="s">
        <v>275</v>
      </c>
      <c r="G50" s="14" t="s">
        <v>177</v>
      </c>
    </row>
    <row r="51" spans="1:7" ht="15">
      <c r="A51" s="2">
        <v>46</v>
      </c>
      <c r="B51" s="19" t="s">
        <v>557</v>
      </c>
      <c r="C51" s="39" t="s">
        <v>339</v>
      </c>
      <c r="D51" s="29">
        <v>33783</v>
      </c>
      <c r="E51" s="2" t="s">
        <v>38</v>
      </c>
      <c r="F51" s="13" t="s">
        <v>83</v>
      </c>
      <c r="G51" s="14" t="s">
        <v>322</v>
      </c>
    </row>
    <row r="52" spans="1:7" ht="15">
      <c r="A52" s="2">
        <v>47</v>
      </c>
      <c r="B52" s="19" t="s">
        <v>35</v>
      </c>
      <c r="C52" s="39" t="s">
        <v>472</v>
      </c>
      <c r="D52" s="29">
        <v>33658</v>
      </c>
      <c r="E52" s="2" t="s">
        <v>38</v>
      </c>
      <c r="F52" s="13" t="s">
        <v>101</v>
      </c>
      <c r="G52" s="14" t="s">
        <v>102</v>
      </c>
    </row>
    <row r="53" spans="1:7" ht="15">
      <c r="A53" s="2">
        <v>48</v>
      </c>
      <c r="B53" s="19" t="s">
        <v>558</v>
      </c>
      <c r="C53" s="39" t="s">
        <v>559</v>
      </c>
      <c r="D53" s="29">
        <v>33810</v>
      </c>
      <c r="E53" s="2" t="s">
        <v>38</v>
      </c>
      <c r="F53" s="13" t="s">
        <v>326</v>
      </c>
      <c r="G53" s="14" t="s">
        <v>102</v>
      </c>
    </row>
    <row r="54" spans="1:7" ht="15">
      <c r="A54" s="2">
        <v>49</v>
      </c>
      <c r="B54" s="19" t="s">
        <v>328</v>
      </c>
      <c r="C54" s="39" t="s">
        <v>347</v>
      </c>
      <c r="D54" s="29">
        <v>33464</v>
      </c>
      <c r="E54" s="2" t="s">
        <v>38</v>
      </c>
      <c r="F54" s="13" t="s">
        <v>429</v>
      </c>
      <c r="G54" s="14" t="s">
        <v>288</v>
      </c>
    </row>
    <row r="55" spans="1:7" ht="15">
      <c r="A55" s="2">
        <v>50</v>
      </c>
      <c r="B55" s="19" t="s">
        <v>560</v>
      </c>
      <c r="C55" s="39" t="s">
        <v>561</v>
      </c>
      <c r="D55" s="29">
        <v>33727</v>
      </c>
      <c r="E55" s="2" t="s">
        <v>38</v>
      </c>
      <c r="F55" s="13" t="s">
        <v>147</v>
      </c>
      <c r="G55" s="14" t="s">
        <v>148</v>
      </c>
    </row>
    <row r="56" spans="1:8" ht="15">
      <c r="A56" s="2">
        <v>51</v>
      </c>
      <c r="B56" s="19" t="s">
        <v>562</v>
      </c>
      <c r="C56" s="39" t="s">
        <v>563</v>
      </c>
      <c r="D56" s="29">
        <v>33270</v>
      </c>
      <c r="E56" s="2" t="s">
        <v>38</v>
      </c>
      <c r="F56" s="13" t="s">
        <v>326</v>
      </c>
      <c r="G56" s="14" t="s">
        <v>102</v>
      </c>
      <c r="H56" s="74"/>
    </row>
    <row r="57" spans="1:8" ht="15">
      <c r="A57" s="2">
        <v>52</v>
      </c>
      <c r="B57" s="19" t="s">
        <v>564</v>
      </c>
      <c r="C57" s="39" t="s">
        <v>565</v>
      </c>
      <c r="D57" s="29">
        <v>33738</v>
      </c>
      <c r="E57" s="2" t="s">
        <v>38</v>
      </c>
      <c r="F57" s="13" t="s">
        <v>324</v>
      </c>
      <c r="G57" s="14" t="s">
        <v>288</v>
      </c>
      <c r="H57" s="74"/>
    </row>
    <row r="58" spans="1:8" ht="15">
      <c r="A58" s="2">
        <v>53</v>
      </c>
      <c r="B58" s="19" t="s">
        <v>51</v>
      </c>
      <c r="C58" s="39" t="s">
        <v>155</v>
      </c>
      <c r="D58" s="29">
        <v>33906</v>
      </c>
      <c r="E58" s="2" t="s">
        <v>38</v>
      </c>
      <c r="F58" s="13" t="s">
        <v>388</v>
      </c>
      <c r="G58" s="14" t="s">
        <v>177</v>
      </c>
      <c r="H58" s="74"/>
    </row>
    <row r="59" spans="1:8" ht="15">
      <c r="A59" s="2">
        <v>54</v>
      </c>
      <c r="B59" s="19" t="s">
        <v>566</v>
      </c>
      <c r="C59" s="39" t="s">
        <v>155</v>
      </c>
      <c r="D59" s="29">
        <v>33735</v>
      </c>
      <c r="E59" s="2" t="s">
        <v>38</v>
      </c>
      <c r="F59" s="13" t="s">
        <v>72</v>
      </c>
      <c r="G59" s="14" t="s">
        <v>67</v>
      </c>
      <c r="H59" s="74"/>
    </row>
    <row r="60" spans="1:8" ht="15">
      <c r="A60" s="2">
        <v>55</v>
      </c>
      <c r="B60" s="19" t="s">
        <v>500</v>
      </c>
      <c r="C60" s="39" t="s">
        <v>247</v>
      </c>
      <c r="D60" s="29" t="s">
        <v>567</v>
      </c>
      <c r="E60" s="2" t="s">
        <v>38</v>
      </c>
      <c r="F60" s="13" t="s">
        <v>326</v>
      </c>
      <c r="G60" s="14" t="s">
        <v>102</v>
      </c>
      <c r="H60" s="74"/>
    </row>
    <row r="61" spans="1:8" ht="15">
      <c r="A61" s="2">
        <v>56</v>
      </c>
      <c r="B61" s="19" t="s">
        <v>568</v>
      </c>
      <c r="C61" s="39" t="s">
        <v>247</v>
      </c>
      <c r="D61" s="29">
        <v>33834</v>
      </c>
      <c r="E61" s="2" t="s">
        <v>38</v>
      </c>
      <c r="F61" s="13" t="s">
        <v>569</v>
      </c>
      <c r="G61" s="14" t="s">
        <v>108</v>
      </c>
      <c r="H61" s="74"/>
    </row>
    <row r="62" spans="1:8" ht="15">
      <c r="A62" s="2">
        <v>57</v>
      </c>
      <c r="B62" s="19" t="s">
        <v>570</v>
      </c>
      <c r="C62" s="39" t="s">
        <v>66</v>
      </c>
      <c r="D62" s="29">
        <v>33605</v>
      </c>
      <c r="E62" s="2" t="s">
        <v>38</v>
      </c>
      <c r="F62" s="13" t="s">
        <v>101</v>
      </c>
      <c r="G62" s="14" t="s">
        <v>102</v>
      </c>
      <c r="H62" s="74"/>
    </row>
    <row r="63" spans="1:8" ht="15">
      <c r="A63" s="2">
        <v>58</v>
      </c>
      <c r="B63" s="19" t="s">
        <v>571</v>
      </c>
      <c r="C63" s="39" t="s">
        <v>572</v>
      </c>
      <c r="D63" s="29">
        <v>33876</v>
      </c>
      <c r="E63" s="2" t="s">
        <v>38</v>
      </c>
      <c r="F63" s="13" t="s">
        <v>573</v>
      </c>
      <c r="G63" s="14" t="s">
        <v>78</v>
      </c>
      <c r="H63" s="74"/>
    </row>
    <row r="64" spans="1:7" ht="15">
      <c r="A64" s="2">
        <v>59</v>
      </c>
      <c r="B64" s="19" t="s">
        <v>574</v>
      </c>
      <c r="C64" s="39" t="s">
        <v>575</v>
      </c>
      <c r="D64" s="29">
        <v>33825</v>
      </c>
      <c r="E64" s="2" t="s">
        <v>38</v>
      </c>
      <c r="F64" s="13" t="s">
        <v>121</v>
      </c>
      <c r="G64" s="14" t="s">
        <v>102</v>
      </c>
    </row>
    <row r="65" spans="1:7" ht="15">
      <c r="A65" s="2">
        <v>60</v>
      </c>
      <c r="B65" s="19" t="s">
        <v>576</v>
      </c>
      <c r="C65" s="39" t="s">
        <v>56</v>
      </c>
      <c r="D65" s="29">
        <v>33641</v>
      </c>
      <c r="E65" s="2" t="s">
        <v>38</v>
      </c>
      <c r="F65" s="13" t="s">
        <v>147</v>
      </c>
      <c r="G65" s="14" t="s">
        <v>148</v>
      </c>
    </row>
    <row r="66" spans="1:7" ht="15">
      <c r="A66" s="2">
        <v>61</v>
      </c>
      <c r="B66" s="19" t="s">
        <v>439</v>
      </c>
      <c r="C66" s="39" t="s">
        <v>362</v>
      </c>
      <c r="D66" s="29">
        <v>33783</v>
      </c>
      <c r="E66" s="2" t="s">
        <v>38</v>
      </c>
      <c r="F66" s="13" t="s">
        <v>577</v>
      </c>
      <c r="G66" s="14" t="s">
        <v>68</v>
      </c>
    </row>
    <row r="67" spans="1:7" ht="15">
      <c r="A67" s="2">
        <v>62</v>
      </c>
      <c r="B67" s="19" t="s">
        <v>439</v>
      </c>
      <c r="C67" s="39" t="s">
        <v>362</v>
      </c>
      <c r="D67" s="29">
        <v>33894</v>
      </c>
      <c r="E67" s="2" t="s">
        <v>38</v>
      </c>
      <c r="F67" s="13" t="s">
        <v>275</v>
      </c>
      <c r="G67" s="14" t="s">
        <v>177</v>
      </c>
    </row>
    <row r="68" spans="1:7" ht="15">
      <c r="A68" s="2">
        <v>63</v>
      </c>
      <c r="B68" s="19" t="s">
        <v>517</v>
      </c>
      <c r="C68" s="39" t="s">
        <v>362</v>
      </c>
      <c r="D68" s="29">
        <v>33883</v>
      </c>
      <c r="E68" s="2" t="s">
        <v>38</v>
      </c>
      <c r="F68" s="13" t="s">
        <v>263</v>
      </c>
      <c r="G68" s="14" t="s">
        <v>148</v>
      </c>
    </row>
    <row r="69" spans="1:7" ht="15">
      <c r="A69" s="2">
        <v>64</v>
      </c>
      <c r="B69" s="19" t="s">
        <v>252</v>
      </c>
      <c r="C69" s="39" t="s">
        <v>44</v>
      </c>
      <c r="D69" s="29">
        <v>33403</v>
      </c>
      <c r="E69" s="2" t="s">
        <v>38</v>
      </c>
      <c r="F69" s="13" t="s">
        <v>83</v>
      </c>
      <c r="G69" s="14" t="s">
        <v>67</v>
      </c>
    </row>
    <row r="70" spans="1:7" ht="15">
      <c r="A70" s="2">
        <v>65</v>
      </c>
      <c r="B70" s="19" t="s">
        <v>517</v>
      </c>
      <c r="C70" s="39" t="s">
        <v>578</v>
      </c>
      <c r="D70" s="29">
        <v>33387</v>
      </c>
      <c r="E70" s="2" t="s">
        <v>38</v>
      </c>
      <c r="F70" s="13" t="s">
        <v>110</v>
      </c>
      <c r="G70" s="14" t="s">
        <v>102</v>
      </c>
    </row>
    <row r="71" spans="1:7" ht="15">
      <c r="A71" s="2">
        <v>66</v>
      </c>
      <c r="B71" s="19" t="s">
        <v>31</v>
      </c>
      <c r="C71" s="39" t="s">
        <v>47</v>
      </c>
      <c r="D71" s="29">
        <v>33910</v>
      </c>
      <c r="E71" s="2" t="s">
        <v>38</v>
      </c>
      <c r="F71" s="13" t="s">
        <v>579</v>
      </c>
      <c r="G71" s="14" t="s">
        <v>580</v>
      </c>
    </row>
    <row r="72" spans="1:7" ht="15">
      <c r="A72" s="2">
        <v>67</v>
      </c>
      <c r="B72" s="19" t="s">
        <v>581</v>
      </c>
      <c r="C72" s="39" t="s">
        <v>582</v>
      </c>
      <c r="D72" s="29">
        <v>33924</v>
      </c>
      <c r="E72" s="2" t="s">
        <v>38</v>
      </c>
      <c r="F72" s="13" t="s">
        <v>326</v>
      </c>
      <c r="G72" s="14" t="s">
        <v>102</v>
      </c>
    </row>
    <row r="73" spans="1:7" ht="15">
      <c r="A73" s="2">
        <v>68</v>
      </c>
      <c r="B73" s="19" t="s">
        <v>583</v>
      </c>
      <c r="C73" s="39" t="s">
        <v>52</v>
      </c>
      <c r="D73" s="29">
        <v>33676</v>
      </c>
      <c r="E73" s="2" t="s">
        <v>38</v>
      </c>
      <c r="F73" s="13" t="s">
        <v>304</v>
      </c>
      <c r="G73" s="14" t="s">
        <v>305</v>
      </c>
    </row>
    <row r="74" spans="1:7" ht="15">
      <c r="A74" s="2">
        <v>69</v>
      </c>
      <c r="B74" s="19" t="s">
        <v>35</v>
      </c>
      <c r="C74" s="39" t="s">
        <v>584</v>
      </c>
      <c r="D74" s="29">
        <v>33487</v>
      </c>
      <c r="E74" s="2" t="s">
        <v>38</v>
      </c>
      <c r="F74" s="13" t="s">
        <v>147</v>
      </c>
      <c r="G74" s="14" t="s">
        <v>148</v>
      </c>
    </row>
    <row r="75" spans="1:7" ht="15">
      <c r="A75" s="2">
        <v>70</v>
      </c>
      <c r="B75" s="19" t="s">
        <v>35</v>
      </c>
      <c r="C75" s="39" t="s">
        <v>377</v>
      </c>
      <c r="D75" s="29">
        <v>33598</v>
      </c>
      <c r="E75" s="2" t="s">
        <v>38</v>
      </c>
      <c r="F75" s="13" t="s">
        <v>217</v>
      </c>
      <c r="G75" s="14" t="s">
        <v>177</v>
      </c>
    </row>
    <row r="76" spans="1:7" ht="15">
      <c r="A76" s="25">
        <v>71</v>
      </c>
      <c r="B76" s="22" t="s">
        <v>585</v>
      </c>
      <c r="C76" s="45" t="s">
        <v>269</v>
      </c>
      <c r="D76" s="30">
        <v>33632</v>
      </c>
      <c r="E76" s="25" t="s">
        <v>38</v>
      </c>
      <c r="F76" s="15" t="s">
        <v>101</v>
      </c>
      <c r="G76" s="16" t="s">
        <v>102</v>
      </c>
    </row>
  </sheetData>
  <mergeCells count="5">
    <mergeCell ref="A1:G1"/>
    <mergeCell ref="F5:G5"/>
    <mergeCell ref="B5:C5"/>
    <mergeCell ref="A3:G3"/>
    <mergeCell ref="A2:G2"/>
  </mergeCells>
  <printOptions/>
  <pageMargins left="0.75" right="0.27" top="0.51" bottom="0.73" header="0.34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G12" sqref="G12"/>
    </sheetView>
  </sheetViews>
  <sheetFormatPr defaultColWidth="9.140625" defaultRowHeight="12.75"/>
  <cols>
    <col min="1" max="1" width="5.57421875" style="0" customWidth="1"/>
    <col min="2" max="2" width="16.7109375" style="0" customWidth="1"/>
    <col min="3" max="3" width="8.140625" style="0" customWidth="1"/>
    <col min="4" max="4" width="11.28125" style="4" bestFit="1" customWidth="1"/>
    <col min="5" max="5" width="7.421875" style="4" customWidth="1"/>
    <col min="6" max="6" width="11.8515625" style="0" customWidth="1"/>
    <col min="7" max="7" width="12.8515625" style="0" customWidth="1"/>
  </cols>
  <sheetData>
    <row r="1" spans="1:7" ht="17.25">
      <c r="A1" s="456" t="s">
        <v>592</v>
      </c>
      <c r="B1" s="456"/>
      <c r="C1" s="456"/>
      <c r="D1" s="456"/>
      <c r="E1" s="456"/>
      <c r="F1" s="456"/>
      <c r="G1" s="456"/>
    </row>
    <row r="2" spans="1:7" ht="15">
      <c r="A2" s="457" t="s">
        <v>593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4" spans="1:7" ht="12.75">
      <c r="A4" s="75"/>
      <c r="B4" s="31"/>
      <c r="C4" s="76"/>
      <c r="D4" s="75"/>
      <c r="E4" s="75"/>
      <c r="F4" s="31"/>
      <c r="G4" s="31"/>
    </row>
    <row r="5" spans="1:7" ht="15.75">
      <c r="A5" s="59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564</v>
      </c>
      <c r="C6" s="18" t="s">
        <v>170</v>
      </c>
      <c r="D6" s="28">
        <v>32854</v>
      </c>
      <c r="E6" s="7" t="s">
        <v>38</v>
      </c>
      <c r="F6" s="17" t="s">
        <v>72</v>
      </c>
      <c r="G6" s="37" t="s">
        <v>67</v>
      </c>
    </row>
    <row r="7" spans="1:7" ht="15">
      <c r="A7" s="2">
        <v>2</v>
      </c>
      <c r="B7" s="19" t="s">
        <v>109</v>
      </c>
      <c r="C7" s="20" t="s">
        <v>170</v>
      </c>
      <c r="D7" s="29">
        <v>33729</v>
      </c>
      <c r="E7" s="2" t="s">
        <v>38</v>
      </c>
      <c r="F7" s="19" t="s">
        <v>390</v>
      </c>
      <c r="G7" s="39" t="s">
        <v>67</v>
      </c>
    </row>
    <row r="8" spans="1:7" ht="15">
      <c r="A8" s="2">
        <v>3</v>
      </c>
      <c r="B8" s="19" t="s">
        <v>19</v>
      </c>
      <c r="C8" s="20" t="s">
        <v>170</v>
      </c>
      <c r="D8" s="29">
        <v>33848</v>
      </c>
      <c r="E8" s="2" t="s">
        <v>38</v>
      </c>
      <c r="F8" s="19"/>
      <c r="G8" s="39"/>
    </row>
    <row r="9" spans="1:7" ht="15">
      <c r="A9" s="2">
        <v>4</v>
      </c>
      <c r="B9" s="19" t="s">
        <v>240</v>
      </c>
      <c r="C9" s="39" t="s">
        <v>594</v>
      </c>
      <c r="D9" s="29">
        <v>33800</v>
      </c>
      <c r="E9" s="2" t="s">
        <v>38</v>
      </c>
      <c r="F9" s="19" t="s">
        <v>595</v>
      </c>
      <c r="G9" s="39" t="s">
        <v>288</v>
      </c>
    </row>
    <row r="10" spans="1:7" ht="15">
      <c r="A10" s="2">
        <v>5</v>
      </c>
      <c r="B10" s="19" t="s">
        <v>596</v>
      </c>
      <c r="C10" s="20" t="s">
        <v>407</v>
      </c>
      <c r="D10" s="29">
        <v>33393</v>
      </c>
      <c r="E10" s="2" t="s">
        <v>38</v>
      </c>
      <c r="F10" s="19" t="s">
        <v>75</v>
      </c>
      <c r="G10" s="39" t="s">
        <v>67</v>
      </c>
    </row>
    <row r="11" spans="1:7" ht="15">
      <c r="A11" s="2">
        <v>6</v>
      </c>
      <c r="B11" s="19" t="s">
        <v>408</v>
      </c>
      <c r="C11" s="39" t="s">
        <v>132</v>
      </c>
      <c r="D11" s="29">
        <v>33881</v>
      </c>
      <c r="E11" s="2" t="s">
        <v>38</v>
      </c>
      <c r="F11" s="19" t="s">
        <v>420</v>
      </c>
      <c r="G11" s="39" t="s">
        <v>322</v>
      </c>
    </row>
    <row r="12" spans="1:7" ht="15">
      <c r="A12" s="2">
        <v>7</v>
      </c>
      <c r="B12" s="19" t="s">
        <v>597</v>
      </c>
      <c r="C12" s="20" t="s">
        <v>171</v>
      </c>
      <c r="D12" s="29">
        <v>33621</v>
      </c>
      <c r="E12" s="2" t="s">
        <v>38</v>
      </c>
      <c r="F12" s="19" t="s">
        <v>72</v>
      </c>
      <c r="G12" s="39" t="s">
        <v>67</v>
      </c>
    </row>
    <row r="13" spans="1:7" ht="15">
      <c r="A13" s="2">
        <v>8</v>
      </c>
      <c r="B13" s="19" t="s">
        <v>598</v>
      </c>
      <c r="C13" s="20" t="s">
        <v>599</v>
      </c>
      <c r="D13" s="29">
        <v>33943</v>
      </c>
      <c r="E13" s="2" t="s">
        <v>38</v>
      </c>
      <c r="F13" s="19" t="s">
        <v>378</v>
      </c>
      <c r="G13" s="39" t="s">
        <v>67</v>
      </c>
    </row>
    <row r="14" spans="1:7" ht="15">
      <c r="A14" s="2">
        <v>9</v>
      </c>
      <c r="B14" s="19" t="s">
        <v>600</v>
      </c>
      <c r="C14" s="39" t="s">
        <v>23</v>
      </c>
      <c r="D14" s="29">
        <v>33917</v>
      </c>
      <c r="E14" s="2" t="s">
        <v>38</v>
      </c>
      <c r="F14" s="19" t="s">
        <v>420</v>
      </c>
      <c r="G14" s="39" t="s">
        <v>322</v>
      </c>
    </row>
    <row r="15" spans="1:7" ht="15">
      <c r="A15" s="2">
        <v>10</v>
      </c>
      <c r="B15" s="19" t="s">
        <v>31</v>
      </c>
      <c r="C15" s="20" t="s">
        <v>294</v>
      </c>
      <c r="D15" s="29">
        <v>33941</v>
      </c>
      <c r="E15" s="2" t="s">
        <v>38</v>
      </c>
      <c r="F15" s="19" t="s">
        <v>121</v>
      </c>
      <c r="G15" s="39" t="s">
        <v>102</v>
      </c>
    </row>
    <row r="16" spans="1:7" ht="15">
      <c r="A16" s="2">
        <v>11</v>
      </c>
      <c r="B16" s="19" t="s">
        <v>601</v>
      </c>
      <c r="C16" s="20" t="s">
        <v>590</v>
      </c>
      <c r="D16" s="29">
        <v>33711</v>
      </c>
      <c r="E16" s="2" t="s">
        <v>38</v>
      </c>
      <c r="F16" s="19" t="s">
        <v>378</v>
      </c>
      <c r="G16" s="39" t="s">
        <v>67</v>
      </c>
    </row>
    <row r="17" spans="1:7" ht="15">
      <c r="A17" s="2">
        <v>12</v>
      </c>
      <c r="B17" s="19" t="s">
        <v>238</v>
      </c>
      <c r="C17" s="20" t="s">
        <v>26</v>
      </c>
      <c r="D17" s="29">
        <v>33790</v>
      </c>
      <c r="E17" s="2" t="s">
        <v>38</v>
      </c>
      <c r="F17" s="19" t="s">
        <v>103</v>
      </c>
      <c r="G17" s="39" t="s">
        <v>102</v>
      </c>
    </row>
    <row r="18" spans="1:7" ht="15">
      <c r="A18" s="2">
        <v>13</v>
      </c>
      <c r="B18" s="19" t="s">
        <v>602</v>
      </c>
      <c r="C18" s="20" t="s">
        <v>26</v>
      </c>
      <c r="D18" s="29">
        <v>33313</v>
      </c>
      <c r="E18" s="2" t="s">
        <v>38</v>
      </c>
      <c r="F18" s="19" t="s">
        <v>73</v>
      </c>
      <c r="G18" s="39" t="s">
        <v>67</v>
      </c>
    </row>
    <row r="19" spans="1:7" ht="15">
      <c r="A19" s="2">
        <v>14</v>
      </c>
      <c r="B19" s="19" t="s">
        <v>31</v>
      </c>
      <c r="C19" s="20" t="s">
        <v>603</v>
      </c>
      <c r="D19" s="29">
        <v>33767</v>
      </c>
      <c r="E19" s="2" t="s">
        <v>38</v>
      </c>
      <c r="F19" s="19" t="s">
        <v>72</v>
      </c>
      <c r="G19" s="39" t="s">
        <v>67</v>
      </c>
    </row>
    <row r="20" spans="1:7" ht="15">
      <c r="A20" s="2">
        <v>15</v>
      </c>
      <c r="B20" s="19" t="s">
        <v>604</v>
      </c>
      <c r="C20" s="20" t="s">
        <v>303</v>
      </c>
      <c r="D20" s="29">
        <v>33707</v>
      </c>
      <c r="E20" s="2" t="s">
        <v>529</v>
      </c>
      <c r="F20" s="19" t="s">
        <v>390</v>
      </c>
      <c r="G20" s="39" t="s">
        <v>67</v>
      </c>
    </row>
    <row r="21" spans="1:7" ht="15">
      <c r="A21" s="2">
        <v>16</v>
      </c>
      <c r="B21" s="19" t="s">
        <v>605</v>
      </c>
      <c r="C21" s="20" t="s">
        <v>206</v>
      </c>
      <c r="D21" s="29">
        <v>33819</v>
      </c>
      <c r="E21" s="2" t="s">
        <v>38</v>
      </c>
      <c r="F21" s="19" t="s">
        <v>103</v>
      </c>
      <c r="G21" s="39" t="s">
        <v>102</v>
      </c>
    </row>
    <row r="22" spans="1:7" ht="15">
      <c r="A22" s="2">
        <v>17</v>
      </c>
      <c r="B22" s="19" t="s">
        <v>606</v>
      </c>
      <c r="C22" s="20" t="s">
        <v>607</v>
      </c>
      <c r="D22" s="29">
        <v>33613</v>
      </c>
      <c r="E22" s="2" t="s">
        <v>38</v>
      </c>
      <c r="F22" s="19" t="s">
        <v>608</v>
      </c>
      <c r="G22" s="39" t="s">
        <v>91</v>
      </c>
    </row>
    <row r="23" spans="1:7" ht="15">
      <c r="A23" s="2">
        <v>18</v>
      </c>
      <c r="B23" s="19" t="s">
        <v>609</v>
      </c>
      <c r="C23" s="20" t="s">
        <v>607</v>
      </c>
      <c r="D23" s="29">
        <v>33922</v>
      </c>
      <c r="E23" s="2" t="s">
        <v>529</v>
      </c>
      <c r="F23" s="19" t="s">
        <v>610</v>
      </c>
      <c r="G23" s="39" t="s">
        <v>245</v>
      </c>
    </row>
    <row r="24" spans="1:7" ht="15">
      <c r="A24" s="2">
        <v>19</v>
      </c>
      <c r="B24" s="19" t="s">
        <v>611</v>
      </c>
      <c r="C24" s="39" t="s">
        <v>109</v>
      </c>
      <c r="D24" s="29">
        <v>33909</v>
      </c>
      <c r="E24" s="2" t="s">
        <v>38</v>
      </c>
      <c r="F24" s="19" t="s">
        <v>324</v>
      </c>
      <c r="G24" s="39" t="s">
        <v>288</v>
      </c>
    </row>
    <row r="25" spans="1:7" ht="15">
      <c r="A25" s="2">
        <v>20</v>
      </c>
      <c r="B25" s="19" t="s">
        <v>612</v>
      </c>
      <c r="C25" s="39" t="s">
        <v>109</v>
      </c>
      <c r="D25" s="29">
        <v>33636</v>
      </c>
      <c r="E25" s="2" t="s">
        <v>38</v>
      </c>
      <c r="F25" s="19" t="s">
        <v>420</v>
      </c>
      <c r="G25" s="39" t="s">
        <v>322</v>
      </c>
    </row>
    <row r="26" spans="1:7" ht="15">
      <c r="A26" s="2">
        <v>21</v>
      </c>
      <c r="B26" s="19" t="s">
        <v>613</v>
      </c>
      <c r="C26" s="20" t="s">
        <v>614</v>
      </c>
      <c r="D26" s="29">
        <v>33710</v>
      </c>
      <c r="E26" s="2" t="s">
        <v>529</v>
      </c>
      <c r="F26" s="19" t="s">
        <v>390</v>
      </c>
      <c r="G26" s="39" t="s">
        <v>67</v>
      </c>
    </row>
    <row r="27" spans="1:7" ht="15">
      <c r="A27" s="2">
        <v>22</v>
      </c>
      <c r="B27" s="19" t="s">
        <v>615</v>
      </c>
      <c r="C27" s="20" t="s">
        <v>616</v>
      </c>
      <c r="D27" s="29">
        <v>33942</v>
      </c>
      <c r="E27" s="2" t="s">
        <v>529</v>
      </c>
      <c r="F27" s="19" t="s">
        <v>388</v>
      </c>
      <c r="G27" s="39" t="s">
        <v>177</v>
      </c>
    </row>
    <row r="28" spans="1:7" ht="15">
      <c r="A28" s="2">
        <v>23</v>
      </c>
      <c r="B28" s="19" t="s">
        <v>213</v>
      </c>
      <c r="C28" s="20" t="s">
        <v>317</v>
      </c>
      <c r="D28" s="29">
        <v>33665</v>
      </c>
      <c r="E28" s="2" t="s">
        <v>38</v>
      </c>
      <c r="F28" s="19" t="s">
        <v>378</v>
      </c>
      <c r="G28" s="39" t="s">
        <v>67</v>
      </c>
    </row>
    <row r="29" spans="1:7" ht="15">
      <c r="A29" s="2">
        <v>24</v>
      </c>
      <c r="B29" s="19" t="s">
        <v>617</v>
      </c>
      <c r="C29" s="20" t="s">
        <v>317</v>
      </c>
      <c r="D29" s="29">
        <v>33920</v>
      </c>
      <c r="E29" s="2" t="s">
        <v>38</v>
      </c>
      <c r="F29" s="19" t="s">
        <v>72</v>
      </c>
      <c r="G29" s="39" t="s">
        <v>67</v>
      </c>
    </row>
    <row r="30" spans="1:7" ht="15">
      <c r="A30" s="2">
        <v>25</v>
      </c>
      <c r="B30" s="19" t="s">
        <v>618</v>
      </c>
      <c r="C30" s="20" t="s">
        <v>619</v>
      </c>
      <c r="D30" s="29">
        <v>33957</v>
      </c>
      <c r="E30" s="2" t="s">
        <v>38</v>
      </c>
      <c r="F30" s="19" t="s">
        <v>149</v>
      </c>
      <c r="G30" s="39" t="s">
        <v>67</v>
      </c>
    </row>
    <row r="31" spans="1:7" ht="15">
      <c r="A31" s="2">
        <v>26</v>
      </c>
      <c r="B31" s="19" t="s">
        <v>36</v>
      </c>
      <c r="C31" s="20" t="s">
        <v>34</v>
      </c>
      <c r="D31" s="29">
        <v>33854</v>
      </c>
      <c r="E31" s="2" t="s">
        <v>38</v>
      </c>
      <c r="F31" s="19" t="s">
        <v>263</v>
      </c>
      <c r="G31" s="39" t="s">
        <v>148</v>
      </c>
    </row>
    <row r="32" spans="1:7" ht="15">
      <c r="A32" s="2">
        <v>27</v>
      </c>
      <c r="B32" s="19" t="s">
        <v>620</v>
      </c>
      <c r="C32" s="20" t="s">
        <v>38</v>
      </c>
      <c r="D32" s="29">
        <v>33853</v>
      </c>
      <c r="E32" s="2" t="s">
        <v>38</v>
      </c>
      <c r="F32" s="19" t="s">
        <v>621</v>
      </c>
      <c r="G32" s="39" t="s">
        <v>67</v>
      </c>
    </row>
    <row r="33" spans="1:7" ht="15">
      <c r="A33" s="2">
        <v>28</v>
      </c>
      <c r="B33" s="19" t="s">
        <v>238</v>
      </c>
      <c r="C33" s="39" t="s">
        <v>622</v>
      </c>
      <c r="D33" s="29">
        <v>33636</v>
      </c>
      <c r="E33" s="2" t="s">
        <v>38</v>
      </c>
      <c r="F33" s="19" t="s">
        <v>335</v>
      </c>
      <c r="G33" s="39" t="s">
        <v>322</v>
      </c>
    </row>
    <row r="34" spans="1:7" ht="15">
      <c r="A34" s="2">
        <v>29</v>
      </c>
      <c r="B34" s="19" t="s">
        <v>31</v>
      </c>
      <c r="C34" s="39" t="s">
        <v>152</v>
      </c>
      <c r="D34" s="29">
        <v>33674</v>
      </c>
      <c r="E34" s="2" t="s">
        <v>38</v>
      </c>
      <c r="F34" s="19" t="s">
        <v>420</v>
      </c>
      <c r="G34" s="39" t="s">
        <v>322</v>
      </c>
    </row>
    <row r="35" spans="1:7" ht="15">
      <c r="A35" s="2">
        <v>30</v>
      </c>
      <c r="B35" s="19" t="s">
        <v>452</v>
      </c>
      <c r="C35" s="39" t="s">
        <v>623</v>
      </c>
      <c r="D35" s="29">
        <v>33311</v>
      </c>
      <c r="E35" s="2" t="s">
        <v>529</v>
      </c>
      <c r="F35" s="19" t="s">
        <v>624</v>
      </c>
      <c r="G35" s="39" t="s">
        <v>182</v>
      </c>
    </row>
    <row r="36" spans="1:7" ht="15">
      <c r="A36" s="2">
        <v>31</v>
      </c>
      <c r="B36" s="19" t="s">
        <v>111</v>
      </c>
      <c r="C36" s="20" t="s">
        <v>230</v>
      </c>
      <c r="D36" s="29">
        <v>33637</v>
      </c>
      <c r="E36" s="2" t="s">
        <v>38</v>
      </c>
      <c r="F36" s="19" t="s">
        <v>147</v>
      </c>
      <c r="G36" s="39" t="s">
        <v>148</v>
      </c>
    </row>
    <row r="37" spans="1:7" ht="15">
      <c r="A37" s="2">
        <v>32</v>
      </c>
      <c r="B37" s="19" t="s">
        <v>198</v>
      </c>
      <c r="C37" s="20" t="s">
        <v>625</v>
      </c>
      <c r="D37" s="29">
        <v>33680</v>
      </c>
      <c r="E37" s="2" t="s">
        <v>38</v>
      </c>
      <c r="F37" s="19" t="s">
        <v>136</v>
      </c>
      <c r="G37" s="39" t="s">
        <v>99</v>
      </c>
    </row>
    <row r="38" spans="1:7" ht="15">
      <c r="A38" s="2">
        <v>33</v>
      </c>
      <c r="B38" s="19" t="s">
        <v>626</v>
      </c>
      <c r="C38" s="20" t="s">
        <v>347</v>
      </c>
      <c r="D38" s="29">
        <v>33922</v>
      </c>
      <c r="E38" s="2" t="s">
        <v>38</v>
      </c>
      <c r="F38" s="19" t="s">
        <v>207</v>
      </c>
      <c r="G38" s="39" t="s">
        <v>177</v>
      </c>
    </row>
    <row r="39" spans="1:7" ht="15">
      <c r="A39" s="2">
        <v>34</v>
      </c>
      <c r="B39" s="19" t="s">
        <v>627</v>
      </c>
      <c r="C39" s="20" t="s">
        <v>347</v>
      </c>
      <c r="D39" s="29">
        <v>33714</v>
      </c>
      <c r="E39" s="2" t="s">
        <v>38</v>
      </c>
      <c r="F39" s="19" t="s">
        <v>73</v>
      </c>
      <c r="G39" s="39" t="s">
        <v>67</v>
      </c>
    </row>
    <row r="40" spans="1:7" ht="15">
      <c r="A40" s="2">
        <v>35</v>
      </c>
      <c r="B40" s="19" t="s">
        <v>517</v>
      </c>
      <c r="C40" s="20" t="s">
        <v>628</v>
      </c>
      <c r="D40" s="29">
        <v>33639</v>
      </c>
      <c r="E40" s="2" t="s">
        <v>38</v>
      </c>
      <c r="F40" s="19" t="s">
        <v>72</v>
      </c>
      <c r="G40" s="39" t="s">
        <v>67</v>
      </c>
    </row>
    <row r="41" spans="1:7" ht="15">
      <c r="A41" s="2">
        <v>36</v>
      </c>
      <c r="B41" s="19" t="s">
        <v>302</v>
      </c>
      <c r="C41" s="20" t="s">
        <v>155</v>
      </c>
      <c r="D41" s="29">
        <v>33666</v>
      </c>
      <c r="E41" s="2" t="s">
        <v>38</v>
      </c>
      <c r="F41" s="19" t="s">
        <v>147</v>
      </c>
      <c r="G41" s="39" t="s">
        <v>148</v>
      </c>
    </row>
    <row r="42" spans="1:7" ht="15">
      <c r="A42" s="2">
        <v>37</v>
      </c>
      <c r="B42" s="19" t="s">
        <v>629</v>
      </c>
      <c r="C42" s="20" t="s">
        <v>155</v>
      </c>
      <c r="D42" s="29">
        <v>33832</v>
      </c>
      <c r="E42" s="2" t="s">
        <v>38</v>
      </c>
      <c r="F42" s="19" t="s">
        <v>390</v>
      </c>
      <c r="G42" s="39" t="s">
        <v>67</v>
      </c>
    </row>
    <row r="43" spans="1:7" ht="15">
      <c r="A43" s="2">
        <v>38</v>
      </c>
      <c r="B43" s="19" t="s">
        <v>192</v>
      </c>
      <c r="C43" s="20" t="s">
        <v>155</v>
      </c>
      <c r="D43" s="29">
        <v>33772</v>
      </c>
      <c r="E43" s="2" t="s">
        <v>38</v>
      </c>
      <c r="F43" s="19" t="s">
        <v>630</v>
      </c>
      <c r="G43" s="39" t="s">
        <v>102</v>
      </c>
    </row>
    <row r="44" spans="1:7" ht="15">
      <c r="A44" s="2">
        <v>39</v>
      </c>
      <c r="B44" s="19" t="s">
        <v>238</v>
      </c>
      <c r="C44" s="20" t="s">
        <v>247</v>
      </c>
      <c r="D44" s="29">
        <v>33913</v>
      </c>
      <c r="E44" s="2" t="s">
        <v>38</v>
      </c>
      <c r="F44" s="19" t="s">
        <v>72</v>
      </c>
      <c r="G44" s="39" t="s">
        <v>67</v>
      </c>
    </row>
    <row r="45" spans="1:7" ht="15">
      <c r="A45" s="2">
        <v>40</v>
      </c>
      <c r="B45" s="19" t="s">
        <v>631</v>
      </c>
      <c r="C45" s="20" t="s">
        <v>575</v>
      </c>
      <c r="D45" s="29">
        <v>33009</v>
      </c>
      <c r="E45" s="2" t="s">
        <v>38</v>
      </c>
      <c r="F45" s="19" t="s">
        <v>632</v>
      </c>
      <c r="G45" s="39" t="s">
        <v>78</v>
      </c>
    </row>
    <row r="46" spans="1:7" ht="15">
      <c r="A46" s="2">
        <v>41</v>
      </c>
      <c r="B46" s="19" t="s">
        <v>633</v>
      </c>
      <c r="C46" s="39" t="s">
        <v>634</v>
      </c>
      <c r="D46" s="29">
        <v>33805</v>
      </c>
      <c r="E46" s="2" t="s">
        <v>38</v>
      </c>
      <c r="F46" s="19" t="s">
        <v>72</v>
      </c>
      <c r="G46" s="39" t="s">
        <v>67</v>
      </c>
    </row>
    <row r="47" spans="1:7" ht="15">
      <c r="A47" s="2">
        <v>42</v>
      </c>
      <c r="B47" s="19" t="s">
        <v>635</v>
      </c>
      <c r="C47" s="20" t="s">
        <v>636</v>
      </c>
      <c r="D47" s="29">
        <v>33031</v>
      </c>
      <c r="E47" s="2" t="s">
        <v>38</v>
      </c>
      <c r="F47" s="19" t="s">
        <v>221</v>
      </c>
      <c r="G47" s="39" t="s">
        <v>148</v>
      </c>
    </row>
    <row r="48" spans="1:7" ht="15">
      <c r="A48" s="2">
        <v>43</v>
      </c>
      <c r="B48" s="19" t="s">
        <v>637</v>
      </c>
      <c r="C48" s="20" t="s">
        <v>56</v>
      </c>
      <c r="D48" s="29">
        <v>33944</v>
      </c>
      <c r="E48" s="2" t="s">
        <v>38</v>
      </c>
      <c r="F48" s="19" t="s">
        <v>72</v>
      </c>
      <c r="G48" s="39" t="s">
        <v>67</v>
      </c>
    </row>
    <row r="49" spans="1:7" ht="15">
      <c r="A49" s="2">
        <v>44</v>
      </c>
      <c r="B49" s="19" t="s">
        <v>348</v>
      </c>
      <c r="C49" s="20" t="s">
        <v>56</v>
      </c>
      <c r="D49" s="29">
        <v>33605</v>
      </c>
      <c r="E49" s="2" t="s">
        <v>38</v>
      </c>
      <c r="F49" s="19" t="s">
        <v>608</v>
      </c>
      <c r="G49" s="39" t="s">
        <v>91</v>
      </c>
    </row>
    <row r="50" spans="1:7" ht="15">
      <c r="A50" s="2">
        <v>45</v>
      </c>
      <c r="B50" s="19" t="s">
        <v>638</v>
      </c>
      <c r="C50" s="20" t="s">
        <v>56</v>
      </c>
      <c r="D50" s="29">
        <v>33920</v>
      </c>
      <c r="E50" s="2" t="s">
        <v>38</v>
      </c>
      <c r="F50" s="19" t="s">
        <v>72</v>
      </c>
      <c r="G50" s="39" t="s">
        <v>67</v>
      </c>
    </row>
    <row r="51" spans="1:7" ht="15">
      <c r="A51" s="2">
        <v>46</v>
      </c>
      <c r="B51" s="19" t="s">
        <v>639</v>
      </c>
      <c r="C51" s="20" t="s">
        <v>362</v>
      </c>
      <c r="D51" s="29">
        <v>33623</v>
      </c>
      <c r="E51" s="2" t="s">
        <v>38</v>
      </c>
      <c r="F51" s="19" t="s">
        <v>101</v>
      </c>
      <c r="G51" s="39" t="s">
        <v>102</v>
      </c>
    </row>
    <row r="52" spans="1:7" ht="15">
      <c r="A52" s="2">
        <v>47</v>
      </c>
      <c r="B52" s="19" t="s">
        <v>640</v>
      </c>
      <c r="C52" s="39" t="s">
        <v>44</v>
      </c>
      <c r="D52" s="29">
        <v>33821</v>
      </c>
      <c r="E52" s="2" t="s">
        <v>38</v>
      </c>
      <c r="F52" s="19" t="s">
        <v>72</v>
      </c>
      <c r="G52" s="39" t="s">
        <v>67</v>
      </c>
    </row>
    <row r="53" spans="1:7" ht="15">
      <c r="A53" s="2">
        <v>48</v>
      </c>
      <c r="B53" s="19" t="s">
        <v>641</v>
      </c>
      <c r="C53" s="20" t="s">
        <v>578</v>
      </c>
      <c r="D53" s="29">
        <v>33456</v>
      </c>
      <c r="E53" s="2" t="s">
        <v>38</v>
      </c>
      <c r="F53" s="19" t="s">
        <v>72</v>
      </c>
      <c r="G53" s="39" t="s">
        <v>67</v>
      </c>
    </row>
    <row r="54" spans="1:7" ht="15">
      <c r="A54" s="2">
        <v>49</v>
      </c>
      <c r="B54" s="19" t="s">
        <v>642</v>
      </c>
      <c r="C54" s="20" t="s">
        <v>643</v>
      </c>
      <c r="D54" s="29">
        <v>33703</v>
      </c>
      <c r="E54" s="2" t="s">
        <v>529</v>
      </c>
      <c r="F54" s="19" t="s">
        <v>149</v>
      </c>
      <c r="G54" s="39" t="s">
        <v>67</v>
      </c>
    </row>
    <row r="55" spans="1:7" ht="15">
      <c r="A55" s="2">
        <v>50</v>
      </c>
      <c r="B55" s="19" t="s">
        <v>31</v>
      </c>
      <c r="C55" s="39" t="s">
        <v>49</v>
      </c>
      <c r="D55" s="29">
        <v>33851</v>
      </c>
      <c r="E55" s="2" t="s">
        <v>38</v>
      </c>
      <c r="F55" s="19" t="s">
        <v>420</v>
      </c>
      <c r="G55" s="39" t="s">
        <v>322</v>
      </c>
    </row>
    <row r="56" spans="1:7" ht="15">
      <c r="A56" s="2">
        <v>51</v>
      </c>
      <c r="B56" s="19" t="s">
        <v>644</v>
      </c>
      <c r="C56" s="20" t="s">
        <v>47</v>
      </c>
      <c r="D56" s="29">
        <v>33769</v>
      </c>
      <c r="E56" s="2" t="s">
        <v>38</v>
      </c>
      <c r="F56" s="19" t="s">
        <v>72</v>
      </c>
      <c r="G56" s="39" t="s">
        <v>67</v>
      </c>
    </row>
    <row r="57" spans="1:7" ht="15">
      <c r="A57" s="2">
        <v>52</v>
      </c>
      <c r="B57" s="19" t="s">
        <v>645</v>
      </c>
      <c r="C57" s="20" t="s">
        <v>47</v>
      </c>
      <c r="D57" s="29">
        <v>33253</v>
      </c>
      <c r="E57" s="2" t="s">
        <v>38</v>
      </c>
      <c r="F57" s="19" t="s">
        <v>621</v>
      </c>
      <c r="G57" s="39" t="s">
        <v>67</v>
      </c>
    </row>
    <row r="58" spans="1:7" ht="15">
      <c r="A58" s="2">
        <v>53</v>
      </c>
      <c r="B58" s="19" t="s">
        <v>646</v>
      </c>
      <c r="C58" s="20" t="s">
        <v>52</v>
      </c>
      <c r="D58" s="29">
        <v>33644</v>
      </c>
      <c r="E58" s="2" t="s">
        <v>38</v>
      </c>
      <c r="F58" s="19" t="s">
        <v>72</v>
      </c>
      <c r="G58" s="39" t="s">
        <v>67</v>
      </c>
    </row>
    <row r="59" spans="1:7" ht="15">
      <c r="A59" s="2">
        <v>54</v>
      </c>
      <c r="B59" s="19" t="s">
        <v>647</v>
      </c>
      <c r="C59" s="20" t="s">
        <v>52</v>
      </c>
      <c r="D59" s="29">
        <v>33878</v>
      </c>
      <c r="E59" s="2" t="s">
        <v>38</v>
      </c>
      <c r="F59" s="19" t="s">
        <v>75</v>
      </c>
      <c r="G59" s="39" t="s">
        <v>67</v>
      </c>
    </row>
    <row r="60" spans="1:7" ht="15">
      <c r="A60" s="2">
        <v>55</v>
      </c>
      <c r="B60" s="19" t="s">
        <v>648</v>
      </c>
      <c r="C60" s="20" t="s">
        <v>649</v>
      </c>
      <c r="D60" s="29">
        <v>33942</v>
      </c>
      <c r="E60" s="2" t="s">
        <v>38</v>
      </c>
      <c r="F60" s="19" t="s">
        <v>275</v>
      </c>
      <c r="G60" s="39" t="s">
        <v>177</v>
      </c>
    </row>
    <row r="61" spans="1:7" ht="15">
      <c r="A61" s="25">
        <v>56</v>
      </c>
      <c r="B61" s="22" t="s">
        <v>328</v>
      </c>
      <c r="C61" s="23" t="s">
        <v>395</v>
      </c>
      <c r="D61" s="30">
        <v>33673</v>
      </c>
      <c r="E61" s="25" t="s">
        <v>38</v>
      </c>
      <c r="F61" s="22" t="s">
        <v>72</v>
      </c>
      <c r="G61" s="45" t="s">
        <v>67</v>
      </c>
    </row>
    <row r="62" spans="1:7" ht="15">
      <c r="A62" s="52"/>
      <c r="B62" s="52"/>
      <c r="C62" s="52"/>
      <c r="D62" s="26"/>
      <c r="E62" s="26"/>
      <c r="F62" s="52"/>
      <c r="G62" s="52"/>
    </row>
    <row r="63" spans="1:7" ht="15">
      <c r="A63" s="52"/>
      <c r="B63" s="52"/>
      <c r="C63" s="52"/>
      <c r="D63" s="26"/>
      <c r="E63" s="26"/>
      <c r="F63" s="52"/>
      <c r="G63" s="52"/>
    </row>
    <row r="64" spans="1:7" ht="15">
      <c r="A64" s="52"/>
      <c r="B64" s="52"/>
      <c r="C64" s="52"/>
      <c r="D64" s="26"/>
      <c r="E64" s="26"/>
      <c r="F64" s="52"/>
      <c r="G64" s="52"/>
    </row>
    <row r="65" spans="1:7" ht="15">
      <c r="A65" s="52"/>
      <c r="B65" s="52"/>
      <c r="C65" s="52"/>
      <c r="D65" s="26"/>
      <c r="E65" s="26"/>
      <c r="F65" s="52"/>
      <c r="G65" s="52"/>
    </row>
    <row r="66" spans="1:7" ht="15">
      <c r="A66" s="52"/>
      <c r="B66" s="52"/>
      <c r="C66" s="52"/>
      <c r="D66" s="26"/>
      <c r="E66" s="26"/>
      <c r="F66" s="52"/>
      <c r="G66" s="52"/>
    </row>
  </sheetData>
  <mergeCells count="5">
    <mergeCell ref="A1:G1"/>
    <mergeCell ref="B5:C5"/>
    <mergeCell ref="F5:G5"/>
    <mergeCell ref="A2:G2"/>
    <mergeCell ref="A3:G3"/>
  </mergeCells>
  <printOptions/>
  <pageMargins left="0.75" right="0.26" top="0.39" bottom="0.77" header="0.26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38">
      <selection activeCell="D9" sqref="D9"/>
    </sheetView>
  </sheetViews>
  <sheetFormatPr defaultColWidth="9.140625" defaultRowHeight="12.75"/>
  <cols>
    <col min="1" max="1" width="5.57421875" style="0" customWidth="1"/>
    <col min="2" max="2" width="14.57421875" style="0" customWidth="1"/>
    <col min="3" max="3" width="8.7109375" style="0" customWidth="1"/>
    <col min="4" max="4" width="11.28125" style="4" bestFit="1" customWidth="1"/>
    <col min="5" max="5" width="7.421875" style="4" customWidth="1"/>
    <col min="6" max="6" width="12.57421875" style="0" customWidth="1"/>
    <col min="7" max="7" width="14.28125" style="10" bestFit="1" customWidth="1"/>
  </cols>
  <sheetData>
    <row r="1" spans="1:7" ht="17.25">
      <c r="A1" s="456" t="s">
        <v>650</v>
      </c>
      <c r="B1" s="456"/>
      <c r="C1" s="456"/>
      <c r="D1" s="456"/>
      <c r="E1" s="456"/>
      <c r="F1" s="456"/>
      <c r="G1" s="456"/>
    </row>
    <row r="2" spans="1:7" ht="15">
      <c r="A2" s="457" t="s">
        <v>651</v>
      </c>
      <c r="B2" s="457"/>
      <c r="C2" s="457"/>
      <c r="D2" s="457"/>
      <c r="E2" s="457"/>
      <c r="F2" s="457"/>
      <c r="G2" s="457"/>
    </row>
    <row r="3" spans="1:7" ht="15">
      <c r="A3" s="457" t="s">
        <v>167</v>
      </c>
      <c r="B3" s="457"/>
      <c r="C3" s="457"/>
      <c r="D3" s="457"/>
      <c r="E3" s="457"/>
      <c r="F3" s="457"/>
      <c r="G3" s="457"/>
    </row>
    <row r="4" spans="1:7" ht="12.75">
      <c r="A4" s="75"/>
      <c r="B4" s="31"/>
      <c r="C4" s="76"/>
      <c r="D4" s="75"/>
      <c r="E4" s="75"/>
      <c r="F4" s="31"/>
      <c r="G4" s="77"/>
    </row>
    <row r="5" spans="1:7" ht="15.75">
      <c r="A5" s="59" t="s">
        <v>126</v>
      </c>
      <c r="B5" s="461" t="s">
        <v>127</v>
      </c>
      <c r="C5" s="461"/>
      <c r="D5" s="59" t="s">
        <v>128</v>
      </c>
      <c r="E5" s="59" t="s">
        <v>168</v>
      </c>
      <c r="F5" s="461" t="s">
        <v>129</v>
      </c>
      <c r="G5" s="461"/>
    </row>
    <row r="6" spans="1:7" ht="15">
      <c r="A6" s="7">
        <v>1</v>
      </c>
      <c r="B6" s="17" t="s">
        <v>31</v>
      </c>
      <c r="C6" s="37" t="s">
        <v>170</v>
      </c>
      <c r="D6" s="28">
        <v>33959</v>
      </c>
      <c r="E6" s="81" t="s">
        <v>38</v>
      </c>
      <c r="F6" s="17" t="s">
        <v>652</v>
      </c>
      <c r="G6" s="12" t="s">
        <v>280</v>
      </c>
    </row>
    <row r="7" spans="1:7" ht="15">
      <c r="A7" s="2">
        <v>2</v>
      </c>
      <c r="B7" s="19" t="s">
        <v>19</v>
      </c>
      <c r="C7" s="20" t="s">
        <v>170</v>
      </c>
      <c r="D7" s="29">
        <v>33536</v>
      </c>
      <c r="E7" s="60" t="s">
        <v>38</v>
      </c>
      <c r="F7" s="19" t="s">
        <v>217</v>
      </c>
      <c r="G7" s="14" t="s">
        <v>177</v>
      </c>
    </row>
    <row r="8" spans="1:7" ht="15">
      <c r="A8" s="2">
        <v>3</v>
      </c>
      <c r="B8" s="19" t="s">
        <v>19</v>
      </c>
      <c r="C8" s="20" t="s">
        <v>170</v>
      </c>
      <c r="D8" s="29">
        <v>33638</v>
      </c>
      <c r="E8" s="60" t="s">
        <v>38</v>
      </c>
      <c r="F8" s="19" t="s">
        <v>83</v>
      </c>
      <c r="G8" s="14" t="s">
        <v>67</v>
      </c>
    </row>
    <row r="9" spans="1:7" ht="15">
      <c r="A9" s="2">
        <v>4</v>
      </c>
      <c r="B9" s="19" t="s">
        <v>653</v>
      </c>
      <c r="C9" s="39" t="s">
        <v>170</v>
      </c>
      <c r="D9" s="29">
        <v>33148</v>
      </c>
      <c r="E9" s="2" t="s">
        <v>38</v>
      </c>
      <c r="F9" s="19" t="s">
        <v>83</v>
      </c>
      <c r="G9" s="14" t="s">
        <v>67</v>
      </c>
    </row>
    <row r="10" spans="1:7" ht="15">
      <c r="A10" s="2">
        <v>5</v>
      </c>
      <c r="B10" s="19" t="s">
        <v>238</v>
      </c>
      <c r="C10" s="20" t="s">
        <v>689</v>
      </c>
      <c r="D10" s="29">
        <v>32816</v>
      </c>
      <c r="E10" s="60" t="s">
        <v>38</v>
      </c>
      <c r="F10" s="19" t="s">
        <v>207</v>
      </c>
      <c r="G10" s="14" t="s">
        <v>177</v>
      </c>
    </row>
    <row r="11" spans="1:7" ht="15">
      <c r="A11" s="2">
        <v>6</v>
      </c>
      <c r="B11" s="19" t="s">
        <v>111</v>
      </c>
      <c r="C11" s="20" t="s">
        <v>23</v>
      </c>
      <c r="D11" s="29">
        <v>33449</v>
      </c>
      <c r="E11" s="60" t="s">
        <v>38</v>
      </c>
      <c r="F11" s="19" t="s">
        <v>72</v>
      </c>
      <c r="G11" s="14" t="s">
        <v>67</v>
      </c>
    </row>
    <row r="12" spans="1:7" ht="15">
      <c r="A12" s="2">
        <v>7</v>
      </c>
      <c r="B12" s="21" t="s">
        <v>654</v>
      </c>
      <c r="C12" s="20" t="s">
        <v>61</v>
      </c>
      <c r="D12" s="29">
        <v>33648</v>
      </c>
      <c r="E12" s="60" t="s">
        <v>38</v>
      </c>
      <c r="F12" s="13" t="s">
        <v>87</v>
      </c>
      <c r="G12" s="14" t="s">
        <v>67</v>
      </c>
    </row>
    <row r="13" spans="1:7" ht="15">
      <c r="A13" s="2">
        <v>8</v>
      </c>
      <c r="B13" s="19" t="s">
        <v>28</v>
      </c>
      <c r="C13" s="39" t="s">
        <v>188</v>
      </c>
      <c r="D13" s="29">
        <v>33862</v>
      </c>
      <c r="E13" s="60" t="s">
        <v>38</v>
      </c>
      <c r="F13" s="13" t="s">
        <v>324</v>
      </c>
      <c r="G13" s="14" t="s">
        <v>177</v>
      </c>
    </row>
    <row r="14" spans="1:7" ht="15">
      <c r="A14" s="2">
        <v>9</v>
      </c>
      <c r="B14" s="19" t="s">
        <v>51</v>
      </c>
      <c r="C14" s="20" t="s">
        <v>407</v>
      </c>
      <c r="D14" s="29">
        <v>33778</v>
      </c>
      <c r="E14" s="60" t="s">
        <v>38</v>
      </c>
      <c r="F14" s="13" t="s">
        <v>87</v>
      </c>
      <c r="G14" s="14" t="s">
        <v>67</v>
      </c>
    </row>
    <row r="15" spans="1:7" ht="15">
      <c r="A15" s="2">
        <v>10</v>
      </c>
      <c r="B15" s="19" t="s">
        <v>655</v>
      </c>
      <c r="C15" s="39" t="s">
        <v>407</v>
      </c>
      <c r="D15" s="29">
        <v>33877</v>
      </c>
      <c r="E15" s="2" t="s">
        <v>38</v>
      </c>
      <c r="F15" s="13" t="s">
        <v>275</v>
      </c>
      <c r="G15" s="14" t="s">
        <v>177</v>
      </c>
    </row>
    <row r="16" spans="1:7" ht="15">
      <c r="A16" s="2">
        <v>11</v>
      </c>
      <c r="B16" s="19" t="s">
        <v>380</v>
      </c>
      <c r="C16" s="20" t="s">
        <v>132</v>
      </c>
      <c r="D16" s="29">
        <v>33320</v>
      </c>
      <c r="E16" s="60" t="s">
        <v>38</v>
      </c>
      <c r="F16" s="19" t="s">
        <v>544</v>
      </c>
      <c r="G16" s="14" t="s">
        <v>67</v>
      </c>
    </row>
    <row r="17" spans="1:7" ht="15">
      <c r="A17" s="2">
        <v>12</v>
      </c>
      <c r="B17" s="19" t="s">
        <v>192</v>
      </c>
      <c r="C17" s="39" t="s">
        <v>132</v>
      </c>
      <c r="D17" s="29">
        <v>33959</v>
      </c>
      <c r="E17" s="60" t="s">
        <v>38</v>
      </c>
      <c r="F17" s="13" t="s">
        <v>275</v>
      </c>
      <c r="G17" s="14" t="s">
        <v>177</v>
      </c>
    </row>
    <row r="18" spans="1:7" ht="15">
      <c r="A18" s="2">
        <v>13</v>
      </c>
      <c r="B18" s="19" t="s">
        <v>28</v>
      </c>
      <c r="C18" s="20" t="s">
        <v>426</v>
      </c>
      <c r="D18" s="29">
        <v>33960</v>
      </c>
      <c r="E18" s="60" t="s">
        <v>38</v>
      </c>
      <c r="F18" s="19" t="s">
        <v>114</v>
      </c>
      <c r="G18" s="14" t="s">
        <v>99</v>
      </c>
    </row>
    <row r="19" spans="1:7" ht="15">
      <c r="A19" s="2">
        <v>14</v>
      </c>
      <c r="B19" s="19" t="s">
        <v>292</v>
      </c>
      <c r="C19" s="20" t="s">
        <v>206</v>
      </c>
      <c r="D19" s="29">
        <v>33746</v>
      </c>
      <c r="E19" s="60" t="s">
        <v>38</v>
      </c>
      <c r="F19" s="19" t="s">
        <v>72</v>
      </c>
      <c r="G19" s="14" t="s">
        <v>67</v>
      </c>
    </row>
    <row r="20" spans="1:7" ht="15">
      <c r="A20" s="2">
        <v>15</v>
      </c>
      <c r="B20" s="19" t="s">
        <v>477</v>
      </c>
      <c r="C20" s="20" t="s">
        <v>206</v>
      </c>
      <c r="D20" s="29">
        <v>33905</v>
      </c>
      <c r="E20" s="60" t="s">
        <v>38</v>
      </c>
      <c r="F20" s="19" t="s">
        <v>72</v>
      </c>
      <c r="G20" s="14" t="s">
        <v>67</v>
      </c>
    </row>
    <row r="21" spans="1:7" ht="15">
      <c r="A21" s="2">
        <v>16</v>
      </c>
      <c r="B21" s="19" t="s">
        <v>656</v>
      </c>
      <c r="C21" s="20" t="s">
        <v>435</v>
      </c>
      <c r="D21" s="29">
        <v>33606</v>
      </c>
      <c r="E21" s="60" t="s">
        <v>38</v>
      </c>
      <c r="F21" s="13" t="s">
        <v>101</v>
      </c>
      <c r="G21" s="14" t="s">
        <v>102</v>
      </c>
    </row>
    <row r="22" spans="1:7" ht="15">
      <c r="A22" s="2">
        <v>17</v>
      </c>
      <c r="B22" s="21" t="s">
        <v>657</v>
      </c>
      <c r="C22" s="20" t="s">
        <v>435</v>
      </c>
      <c r="D22" s="29">
        <v>33895</v>
      </c>
      <c r="E22" s="60" t="s">
        <v>38</v>
      </c>
      <c r="F22" s="13" t="s">
        <v>330</v>
      </c>
      <c r="G22" s="14" t="s">
        <v>322</v>
      </c>
    </row>
    <row r="23" spans="1:7" ht="15">
      <c r="A23" s="2">
        <v>18</v>
      </c>
      <c r="B23" s="19" t="s">
        <v>24</v>
      </c>
      <c r="C23" s="20" t="s">
        <v>658</v>
      </c>
      <c r="D23" s="29">
        <v>33293</v>
      </c>
      <c r="E23" s="60" t="s">
        <v>38</v>
      </c>
      <c r="F23" s="19" t="s">
        <v>74</v>
      </c>
      <c r="G23" s="14" t="s">
        <v>67</v>
      </c>
    </row>
    <row r="24" spans="1:7" ht="15">
      <c r="A24" s="2">
        <v>19</v>
      </c>
      <c r="B24" s="19" t="s">
        <v>659</v>
      </c>
      <c r="C24" s="39" t="s">
        <v>212</v>
      </c>
      <c r="D24" s="29">
        <v>33968</v>
      </c>
      <c r="E24" s="60" t="s">
        <v>38</v>
      </c>
      <c r="F24" s="13" t="s">
        <v>224</v>
      </c>
      <c r="G24" s="14" t="s">
        <v>177</v>
      </c>
    </row>
    <row r="25" spans="1:7" ht="15">
      <c r="A25" s="2">
        <v>20</v>
      </c>
      <c r="B25" s="19" t="s">
        <v>660</v>
      </c>
      <c r="C25" s="20" t="s">
        <v>438</v>
      </c>
      <c r="D25" s="29">
        <v>33837</v>
      </c>
      <c r="E25" s="60" t="s">
        <v>529</v>
      </c>
      <c r="F25" s="19" t="s">
        <v>275</v>
      </c>
      <c r="G25" s="14" t="s">
        <v>177</v>
      </c>
    </row>
    <row r="26" spans="1:7" ht="15">
      <c r="A26" s="2">
        <v>21</v>
      </c>
      <c r="B26" s="19" t="s">
        <v>661</v>
      </c>
      <c r="C26" s="20" t="s">
        <v>314</v>
      </c>
      <c r="D26" s="29">
        <v>33718</v>
      </c>
      <c r="E26" s="60" t="s">
        <v>38</v>
      </c>
      <c r="F26" s="19" t="s">
        <v>147</v>
      </c>
      <c r="G26" s="14" t="s">
        <v>148</v>
      </c>
    </row>
    <row r="27" spans="1:7" ht="15">
      <c r="A27" s="2">
        <v>22</v>
      </c>
      <c r="B27" s="19" t="s">
        <v>662</v>
      </c>
      <c r="C27" s="39" t="s">
        <v>314</v>
      </c>
      <c r="D27" s="29">
        <v>33518</v>
      </c>
      <c r="E27" s="60" t="s">
        <v>38</v>
      </c>
      <c r="F27" s="19" t="s">
        <v>663</v>
      </c>
      <c r="G27" s="14" t="s">
        <v>78</v>
      </c>
    </row>
    <row r="28" spans="1:7" ht="15">
      <c r="A28" s="2">
        <v>23</v>
      </c>
      <c r="B28" s="19" t="s">
        <v>664</v>
      </c>
      <c r="C28" s="20" t="s">
        <v>63</v>
      </c>
      <c r="D28" s="29">
        <v>33502</v>
      </c>
      <c r="E28" s="60" t="s">
        <v>38</v>
      </c>
      <c r="F28" s="19" t="s">
        <v>378</v>
      </c>
      <c r="G28" s="14" t="s">
        <v>67</v>
      </c>
    </row>
    <row r="29" spans="1:7" ht="15">
      <c r="A29" s="2">
        <v>24</v>
      </c>
      <c r="B29" s="19" t="s">
        <v>665</v>
      </c>
      <c r="C29" s="20" t="s">
        <v>63</v>
      </c>
      <c r="D29" s="29">
        <v>33597</v>
      </c>
      <c r="E29" s="60" t="s">
        <v>38</v>
      </c>
      <c r="F29" s="19" t="s">
        <v>378</v>
      </c>
      <c r="G29" s="14" t="s">
        <v>67</v>
      </c>
    </row>
    <row r="30" spans="1:7" ht="15">
      <c r="A30" s="2">
        <v>25</v>
      </c>
      <c r="B30" s="19" t="s">
        <v>666</v>
      </c>
      <c r="C30" s="20" t="s">
        <v>317</v>
      </c>
      <c r="D30" s="29">
        <v>33966</v>
      </c>
      <c r="E30" s="60" t="s">
        <v>38</v>
      </c>
      <c r="F30" s="19" t="s">
        <v>72</v>
      </c>
      <c r="G30" s="14" t="s">
        <v>67</v>
      </c>
    </row>
    <row r="31" spans="1:7" ht="15">
      <c r="A31" s="2">
        <v>26</v>
      </c>
      <c r="B31" s="19" t="s">
        <v>667</v>
      </c>
      <c r="C31" s="61" t="s">
        <v>317</v>
      </c>
      <c r="D31" s="29">
        <v>33849</v>
      </c>
      <c r="E31" s="60" t="s">
        <v>38</v>
      </c>
      <c r="F31" s="62" t="s">
        <v>390</v>
      </c>
      <c r="G31" s="14" t="s">
        <v>67</v>
      </c>
    </row>
    <row r="32" spans="1:7" ht="15">
      <c r="A32" s="2">
        <v>27</v>
      </c>
      <c r="B32" s="19" t="s">
        <v>240</v>
      </c>
      <c r="C32" s="20" t="s">
        <v>37</v>
      </c>
      <c r="D32" s="29">
        <v>33839</v>
      </c>
      <c r="E32" s="60" t="s">
        <v>38</v>
      </c>
      <c r="F32" s="19" t="s">
        <v>72</v>
      </c>
      <c r="G32" s="14" t="s">
        <v>67</v>
      </c>
    </row>
    <row r="33" spans="1:7" ht="15">
      <c r="A33" s="2">
        <v>28</v>
      </c>
      <c r="B33" s="19" t="s">
        <v>668</v>
      </c>
      <c r="C33" s="20" t="s">
        <v>40</v>
      </c>
      <c r="D33" s="29">
        <v>33837</v>
      </c>
      <c r="E33" s="60" t="s">
        <v>38</v>
      </c>
      <c r="F33" s="19" t="s">
        <v>147</v>
      </c>
      <c r="G33" s="14" t="s">
        <v>148</v>
      </c>
    </row>
    <row r="34" spans="1:7" ht="15">
      <c r="A34" s="2">
        <v>29</v>
      </c>
      <c r="B34" s="19" t="s">
        <v>669</v>
      </c>
      <c r="C34" s="39" t="s">
        <v>670</v>
      </c>
      <c r="D34" s="29">
        <v>33513</v>
      </c>
      <c r="E34" s="60" t="s">
        <v>38</v>
      </c>
      <c r="F34" s="19" t="s">
        <v>72</v>
      </c>
      <c r="G34" s="14" t="s">
        <v>67</v>
      </c>
    </row>
    <row r="35" spans="1:7" ht="15">
      <c r="A35" s="2">
        <v>30</v>
      </c>
      <c r="B35" s="19" t="s">
        <v>671</v>
      </c>
      <c r="C35" s="39" t="s">
        <v>472</v>
      </c>
      <c r="D35" s="29">
        <v>33644</v>
      </c>
      <c r="E35" s="2" t="s">
        <v>38</v>
      </c>
      <c r="F35" s="13" t="s">
        <v>147</v>
      </c>
      <c r="G35" s="14" t="s">
        <v>148</v>
      </c>
    </row>
    <row r="36" spans="1:7" ht="15">
      <c r="A36" s="2">
        <v>31</v>
      </c>
      <c r="B36" s="19" t="s">
        <v>31</v>
      </c>
      <c r="C36" s="20" t="s">
        <v>625</v>
      </c>
      <c r="D36" s="29">
        <v>33506</v>
      </c>
      <c r="E36" s="60" t="s">
        <v>38</v>
      </c>
      <c r="F36" s="19" t="s">
        <v>390</v>
      </c>
      <c r="G36" s="14" t="s">
        <v>67</v>
      </c>
    </row>
    <row r="37" spans="1:7" ht="15">
      <c r="A37" s="2">
        <v>32</v>
      </c>
      <c r="B37" s="21" t="s">
        <v>31</v>
      </c>
      <c r="C37" s="20" t="s">
        <v>233</v>
      </c>
      <c r="D37" s="29">
        <v>33630</v>
      </c>
      <c r="E37" s="60" t="s">
        <v>38</v>
      </c>
      <c r="F37" s="13" t="s">
        <v>672</v>
      </c>
      <c r="G37" s="14" t="s">
        <v>322</v>
      </c>
    </row>
    <row r="38" spans="1:7" ht="15">
      <c r="A38" s="2">
        <v>33</v>
      </c>
      <c r="B38" s="19" t="s">
        <v>336</v>
      </c>
      <c r="C38" s="20" t="s">
        <v>347</v>
      </c>
      <c r="D38" s="29">
        <v>33906</v>
      </c>
      <c r="E38" s="60" t="s">
        <v>38</v>
      </c>
      <c r="F38" s="19" t="s">
        <v>326</v>
      </c>
      <c r="G38" s="14" t="s">
        <v>102</v>
      </c>
    </row>
    <row r="39" spans="1:7" ht="15">
      <c r="A39" s="2">
        <v>34</v>
      </c>
      <c r="B39" s="19" t="s">
        <v>673</v>
      </c>
      <c r="C39" s="20" t="s">
        <v>561</v>
      </c>
      <c r="D39" s="29">
        <v>33418</v>
      </c>
      <c r="E39" s="60" t="s">
        <v>38</v>
      </c>
      <c r="F39" s="19" t="s">
        <v>630</v>
      </c>
      <c r="G39" s="14" t="s">
        <v>102</v>
      </c>
    </row>
    <row r="40" spans="1:7" ht="15">
      <c r="A40" s="2">
        <v>35</v>
      </c>
      <c r="B40" s="19" t="s">
        <v>439</v>
      </c>
      <c r="C40" s="39" t="s">
        <v>561</v>
      </c>
      <c r="D40" s="29">
        <v>33633</v>
      </c>
      <c r="E40" s="60" t="s">
        <v>38</v>
      </c>
      <c r="F40" s="19" t="s">
        <v>324</v>
      </c>
      <c r="G40" s="14" t="s">
        <v>288</v>
      </c>
    </row>
    <row r="41" spans="1:7" ht="15">
      <c r="A41" s="2">
        <v>36</v>
      </c>
      <c r="B41" s="19" t="s">
        <v>674</v>
      </c>
      <c r="C41" s="39" t="s">
        <v>155</v>
      </c>
      <c r="D41" s="29">
        <v>33496</v>
      </c>
      <c r="E41" s="60" t="s">
        <v>38</v>
      </c>
      <c r="F41" s="19" t="s">
        <v>675</v>
      </c>
      <c r="G41" s="14" t="s">
        <v>67</v>
      </c>
    </row>
    <row r="42" spans="1:7" ht="15">
      <c r="A42" s="2">
        <v>37</v>
      </c>
      <c r="B42" s="19" t="s">
        <v>116</v>
      </c>
      <c r="C42" s="20" t="s">
        <v>66</v>
      </c>
      <c r="D42" s="29">
        <v>33262</v>
      </c>
      <c r="E42" s="60" t="s">
        <v>38</v>
      </c>
      <c r="F42" s="19" t="s">
        <v>72</v>
      </c>
      <c r="G42" s="14" t="s">
        <v>67</v>
      </c>
    </row>
    <row r="43" spans="1:7" ht="15">
      <c r="A43" s="2">
        <v>38</v>
      </c>
      <c r="B43" s="19" t="s">
        <v>31</v>
      </c>
      <c r="C43" s="20" t="s">
        <v>163</v>
      </c>
      <c r="D43" s="29">
        <v>33906</v>
      </c>
      <c r="E43" s="60" t="s">
        <v>38</v>
      </c>
      <c r="F43" s="19" t="s">
        <v>275</v>
      </c>
      <c r="G43" s="14" t="s">
        <v>177</v>
      </c>
    </row>
    <row r="44" spans="1:7" ht="15">
      <c r="A44" s="2">
        <v>39</v>
      </c>
      <c r="B44" s="19" t="s">
        <v>33</v>
      </c>
      <c r="C44" s="20" t="s">
        <v>676</v>
      </c>
      <c r="D44" s="29">
        <v>33418</v>
      </c>
      <c r="E44" s="60" t="s">
        <v>38</v>
      </c>
      <c r="F44" s="19" t="s">
        <v>72</v>
      </c>
      <c r="G44" s="14" t="s">
        <v>67</v>
      </c>
    </row>
    <row r="45" spans="1:7" ht="15">
      <c r="A45" s="2">
        <v>40</v>
      </c>
      <c r="B45" s="19" t="s">
        <v>677</v>
      </c>
      <c r="C45" s="20" t="s">
        <v>255</v>
      </c>
      <c r="D45" s="29">
        <v>33691</v>
      </c>
      <c r="E45" s="60" t="s">
        <v>38</v>
      </c>
      <c r="F45" s="19" t="s">
        <v>378</v>
      </c>
      <c r="G45" s="14" t="s">
        <v>67</v>
      </c>
    </row>
    <row r="46" spans="1:7" ht="15">
      <c r="A46" s="2">
        <v>41</v>
      </c>
      <c r="B46" s="21" t="s">
        <v>299</v>
      </c>
      <c r="C46" s="20" t="s">
        <v>678</v>
      </c>
      <c r="D46" s="29">
        <v>33659</v>
      </c>
      <c r="E46" s="60" t="s">
        <v>38</v>
      </c>
      <c r="F46" s="13" t="s">
        <v>679</v>
      </c>
      <c r="G46" s="14" t="s">
        <v>680</v>
      </c>
    </row>
    <row r="47" spans="1:7" ht="15">
      <c r="A47" s="2">
        <v>42</v>
      </c>
      <c r="B47" s="21" t="s">
        <v>681</v>
      </c>
      <c r="C47" s="20" t="s">
        <v>56</v>
      </c>
      <c r="D47" s="29">
        <v>33785</v>
      </c>
      <c r="E47" s="60" t="s">
        <v>38</v>
      </c>
      <c r="F47" s="13" t="s">
        <v>390</v>
      </c>
      <c r="G47" s="14" t="s">
        <v>67</v>
      </c>
    </row>
    <row r="48" spans="1:7" ht="15">
      <c r="A48" s="2">
        <v>43</v>
      </c>
      <c r="B48" s="19" t="s">
        <v>682</v>
      </c>
      <c r="C48" s="20" t="s">
        <v>56</v>
      </c>
      <c r="D48" s="29">
        <v>33937</v>
      </c>
      <c r="E48" s="60" t="s">
        <v>38</v>
      </c>
      <c r="F48" s="19" t="s">
        <v>72</v>
      </c>
      <c r="G48" s="14" t="s">
        <v>67</v>
      </c>
    </row>
    <row r="49" spans="1:7" ht="15">
      <c r="A49" s="2">
        <v>44</v>
      </c>
      <c r="B49" s="19" t="s">
        <v>564</v>
      </c>
      <c r="C49" s="20" t="s">
        <v>683</v>
      </c>
      <c r="D49" s="29">
        <v>33685</v>
      </c>
      <c r="E49" s="60" t="s">
        <v>38</v>
      </c>
      <c r="F49" s="19" t="s">
        <v>72</v>
      </c>
      <c r="G49" s="14" t="s">
        <v>67</v>
      </c>
    </row>
    <row r="50" spans="1:7" ht="15">
      <c r="A50" s="2">
        <v>45</v>
      </c>
      <c r="B50" s="19" t="s">
        <v>36</v>
      </c>
      <c r="C50" s="39" t="s">
        <v>684</v>
      </c>
      <c r="D50" s="29">
        <v>33948</v>
      </c>
      <c r="E50" s="60" t="s">
        <v>38</v>
      </c>
      <c r="F50" s="19" t="s">
        <v>136</v>
      </c>
      <c r="G50" s="14" t="s">
        <v>99</v>
      </c>
    </row>
    <row r="51" spans="1:7" ht="15">
      <c r="A51" s="2">
        <v>46</v>
      </c>
      <c r="B51" s="19" t="s">
        <v>685</v>
      </c>
      <c r="C51" s="20" t="s">
        <v>49</v>
      </c>
      <c r="D51" s="29">
        <v>32927</v>
      </c>
      <c r="E51" s="60" t="s">
        <v>38</v>
      </c>
      <c r="F51" s="19" t="s">
        <v>176</v>
      </c>
      <c r="G51" s="14" t="s">
        <v>177</v>
      </c>
    </row>
    <row r="52" spans="1:7" ht="15">
      <c r="A52" s="2">
        <v>47</v>
      </c>
      <c r="B52" s="19" t="s">
        <v>31</v>
      </c>
      <c r="C52" s="20" t="s">
        <v>49</v>
      </c>
      <c r="D52" s="29">
        <v>33536</v>
      </c>
      <c r="E52" s="60" t="s">
        <v>38</v>
      </c>
      <c r="F52" s="19" t="s">
        <v>72</v>
      </c>
      <c r="G52" s="14" t="s">
        <v>67</v>
      </c>
    </row>
    <row r="53" spans="1:7" ht="15">
      <c r="A53" s="2">
        <v>48</v>
      </c>
      <c r="B53" s="19" t="s">
        <v>542</v>
      </c>
      <c r="C53" s="20" t="s">
        <v>49</v>
      </c>
      <c r="D53" s="29">
        <v>33874</v>
      </c>
      <c r="E53" s="60" t="s">
        <v>38</v>
      </c>
      <c r="F53" s="19" t="s">
        <v>390</v>
      </c>
      <c r="G53" s="14" t="s">
        <v>67</v>
      </c>
    </row>
    <row r="54" spans="1:7" ht="15">
      <c r="A54" s="2">
        <v>49</v>
      </c>
      <c r="B54" s="19" t="s">
        <v>540</v>
      </c>
      <c r="C54" s="20" t="s">
        <v>49</v>
      </c>
      <c r="D54" s="29">
        <v>33882</v>
      </c>
      <c r="E54" s="60" t="s">
        <v>38</v>
      </c>
      <c r="F54" s="19" t="s">
        <v>686</v>
      </c>
      <c r="G54" s="14" t="s">
        <v>91</v>
      </c>
    </row>
    <row r="55" spans="1:7" ht="15">
      <c r="A55" s="2">
        <v>50</v>
      </c>
      <c r="B55" s="19" t="s">
        <v>483</v>
      </c>
      <c r="C55" s="39" t="s">
        <v>52</v>
      </c>
      <c r="D55" s="29">
        <v>33837</v>
      </c>
      <c r="E55" s="60" t="s">
        <v>38</v>
      </c>
      <c r="F55" s="19" t="s">
        <v>83</v>
      </c>
      <c r="G55" s="14" t="s">
        <v>322</v>
      </c>
    </row>
    <row r="56" spans="1:7" ht="15">
      <c r="A56" s="2">
        <v>51</v>
      </c>
      <c r="B56" s="19" t="s">
        <v>53</v>
      </c>
      <c r="C56" s="20" t="s">
        <v>52</v>
      </c>
      <c r="D56" s="29">
        <v>33894</v>
      </c>
      <c r="E56" s="60" t="s">
        <v>38</v>
      </c>
      <c r="F56" s="13" t="s">
        <v>85</v>
      </c>
      <c r="G56" s="14" t="s">
        <v>67</v>
      </c>
    </row>
    <row r="57" spans="1:7" ht="15">
      <c r="A57" s="25">
        <v>52</v>
      </c>
      <c r="B57" s="22" t="s">
        <v>687</v>
      </c>
      <c r="C57" s="23" t="s">
        <v>688</v>
      </c>
      <c r="D57" s="30">
        <v>33472</v>
      </c>
      <c r="E57" s="82" t="s">
        <v>38</v>
      </c>
      <c r="F57" s="22" t="s">
        <v>573</v>
      </c>
      <c r="G57" s="16" t="s">
        <v>78</v>
      </c>
    </row>
  </sheetData>
  <mergeCells count="5">
    <mergeCell ref="A1:G1"/>
    <mergeCell ref="B5:C5"/>
    <mergeCell ref="F5:G5"/>
    <mergeCell ref="A2:G2"/>
    <mergeCell ref="A3:G3"/>
  </mergeCells>
  <printOptions/>
  <pageMargins left="0.75" right="0.22" top="0.57" bottom="1" header="0.21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64">
      <selection activeCell="D37" sqref="D37"/>
    </sheetView>
  </sheetViews>
  <sheetFormatPr defaultColWidth="9.140625" defaultRowHeight="12.75"/>
  <cols>
    <col min="1" max="1" width="5.421875" style="75" customWidth="1"/>
    <col min="2" max="2" width="15.421875" style="31" customWidth="1"/>
    <col min="3" max="3" width="8.00390625" style="87" customWidth="1"/>
    <col min="4" max="4" width="11.28125" style="75" bestFit="1" customWidth="1"/>
    <col min="5" max="5" width="7.00390625" style="75" customWidth="1"/>
    <col min="6" max="6" width="15.00390625" style="87" customWidth="1"/>
    <col min="7" max="7" width="12.28125" style="77" customWidth="1"/>
    <col min="8" max="16384" width="9.140625" style="31" customWidth="1"/>
  </cols>
  <sheetData>
    <row r="1" spans="1:7" ht="17.25">
      <c r="A1" s="456" t="s">
        <v>690</v>
      </c>
      <c r="B1" s="456"/>
      <c r="C1" s="456"/>
      <c r="D1" s="456"/>
      <c r="E1" s="456"/>
      <c r="F1" s="456"/>
      <c r="G1" s="456"/>
    </row>
    <row r="2" spans="1:7" ht="15">
      <c r="A2" s="457" t="s">
        <v>691</v>
      </c>
      <c r="B2" s="457"/>
      <c r="C2" s="457"/>
      <c r="D2" s="457"/>
      <c r="E2" s="457"/>
      <c r="F2" s="457"/>
      <c r="G2" s="457"/>
    </row>
    <row r="3" spans="1:7" ht="15">
      <c r="A3" s="459" t="s">
        <v>167</v>
      </c>
      <c r="B3" s="459"/>
      <c r="C3" s="459"/>
      <c r="D3" s="459"/>
      <c r="E3" s="459"/>
      <c r="F3" s="459"/>
      <c r="G3" s="459"/>
    </row>
    <row r="5" spans="1:7" ht="15.75">
      <c r="A5" s="34" t="s">
        <v>126</v>
      </c>
      <c r="B5" s="458" t="s">
        <v>127</v>
      </c>
      <c r="C5" s="458"/>
      <c r="D5" s="34" t="s">
        <v>128</v>
      </c>
      <c r="E5" s="34" t="s">
        <v>168</v>
      </c>
      <c r="F5" s="458" t="s">
        <v>129</v>
      </c>
      <c r="G5" s="458"/>
    </row>
    <row r="6" spans="1:7" ht="16.5">
      <c r="A6" s="7">
        <v>1</v>
      </c>
      <c r="B6" s="17" t="s">
        <v>692</v>
      </c>
      <c r="C6" s="83" t="s">
        <v>693</v>
      </c>
      <c r="D6" s="28">
        <v>33891</v>
      </c>
      <c r="E6" s="7" t="s">
        <v>38</v>
      </c>
      <c r="F6" s="84" t="s">
        <v>90</v>
      </c>
      <c r="G6" s="12" t="s">
        <v>91</v>
      </c>
    </row>
    <row r="7" spans="1:7" ht="15">
      <c r="A7" s="79">
        <v>2</v>
      </c>
      <c r="B7" s="19" t="s">
        <v>31</v>
      </c>
      <c r="C7" s="39" t="s">
        <v>188</v>
      </c>
      <c r="D7" s="29">
        <v>33806</v>
      </c>
      <c r="E7" s="2" t="s">
        <v>38</v>
      </c>
      <c r="F7" s="62" t="s">
        <v>420</v>
      </c>
      <c r="G7" s="14" t="s">
        <v>322</v>
      </c>
    </row>
    <row r="8" spans="1:7" ht="15">
      <c r="A8" s="2">
        <v>3</v>
      </c>
      <c r="B8" s="19" t="s">
        <v>380</v>
      </c>
      <c r="C8" s="61" t="s">
        <v>407</v>
      </c>
      <c r="D8" s="29">
        <v>33905</v>
      </c>
      <c r="E8" s="2" t="s">
        <v>38</v>
      </c>
      <c r="F8" s="62" t="s">
        <v>275</v>
      </c>
      <c r="G8" s="14" t="s">
        <v>177</v>
      </c>
    </row>
    <row r="9" spans="1:7" ht="15">
      <c r="A9" s="79">
        <v>4</v>
      </c>
      <c r="B9" s="19" t="s">
        <v>423</v>
      </c>
      <c r="C9" s="61" t="s">
        <v>407</v>
      </c>
      <c r="D9" s="29">
        <v>33422</v>
      </c>
      <c r="E9" s="2" t="s">
        <v>38</v>
      </c>
      <c r="F9" s="62" t="s">
        <v>72</v>
      </c>
      <c r="G9" s="14" t="s">
        <v>67</v>
      </c>
    </row>
    <row r="10" spans="1:7" ht="15">
      <c r="A10" s="2">
        <v>5</v>
      </c>
      <c r="B10" s="19" t="s">
        <v>694</v>
      </c>
      <c r="C10" s="39" t="s">
        <v>132</v>
      </c>
      <c r="D10" s="29">
        <v>33749</v>
      </c>
      <c r="E10" s="2" t="s">
        <v>38</v>
      </c>
      <c r="F10" s="62" t="s">
        <v>324</v>
      </c>
      <c r="G10" s="14" t="s">
        <v>288</v>
      </c>
    </row>
    <row r="11" spans="1:7" ht="15">
      <c r="A11" s="79">
        <v>6</v>
      </c>
      <c r="B11" s="19" t="s">
        <v>695</v>
      </c>
      <c r="C11" s="61" t="s">
        <v>170</v>
      </c>
      <c r="D11" s="29">
        <v>33805</v>
      </c>
      <c r="E11" s="2" t="s">
        <v>529</v>
      </c>
      <c r="F11" s="62" t="s">
        <v>390</v>
      </c>
      <c r="G11" s="14" t="s">
        <v>67</v>
      </c>
    </row>
    <row r="12" spans="1:7" ht="15">
      <c r="A12" s="2">
        <v>7</v>
      </c>
      <c r="B12" s="19" t="s">
        <v>19</v>
      </c>
      <c r="C12" s="61" t="s">
        <v>170</v>
      </c>
      <c r="D12" s="29">
        <v>33708</v>
      </c>
      <c r="E12" s="2" t="s">
        <v>38</v>
      </c>
      <c r="F12" s="62" t="s">
        <v>390</v>
      </c>
      <c r="G12" s="14" t="s">
        <v>67</v>
      </c>
    </row>
    <row r="13" spans="1:7" ht="15">
      <c r="A13" s="79">
        <v>8</v>
      </c>
      <c r="B13" s="19" t="s">
        <v>696</v>
      </c>
      <c r="C13" s="61" t="s">
        <v>170</v>
      </c>
      <c r="D13" s="29">
        <v>33897</v>
      </c>
      <c r="E13" s="2" t="s">
        <v>38</v>
      </c>
      <c r="F13" s="62" t="s">
        <v>73</v>
      </c>
      <c r="G13" s="14" t="s">
        <v>67</v>
      </c>
    </row>
    <row r="14" spans="1:7" ht="15">
      <c r="A14" s="2">
        <v>9</v>
      </c>
      <c r="B14" s="19" t="s">
        <v>697</v>
      </c>
      <c r="C14" s="61" t="s">
        <v>698</v>
      </c>
      <c r="D14" s="29">
        <v>33774</v>
      </c>
      <c r="E14" s="2" t="s">
        <v>38</v>
      </c>
      <c r="F14" s="62" t="s">
        <v>85</v>
      </c>
      <c r="G14" s="14" t="s">
        <v>67</v>
      </c>
    </row>
    <row r="15" spans="1:7" ht="15">
      <c r="A15" s="79">
        <v>10</v>
      </c>
      <c r="B15" s="19" t="s">
        <v>699</v>
      </c>
      <c r="C15" s="39" t="s">
        <v>700</v>
      </c>
      <c r="D15" s="29">
        <v>33250</v>
      </c>
      <c r="E15" s="2" t="s">
        <v>38</v>
      </c>
      <c r="F15" s="13" t="s">
        <v>420</v>
      </c>
      <c r="G15" s="14" t="s">
        <v>322</v>
      </c>
    </row>
    <row r="16" spans="1:7" ht="15">
      <c r="A16" s="2">
        <v>11</v>
      </c>
      <c r="B16" s="19" t="s">
        <v>31</v>
      </c>
      <c r="C16" s="61" t="s">
        <v>700</v>
      </c>
      <c r="D16" s="29">
        <v>33967</v>
      </c>
      <c r="E16" s="2" t="s">
        <v>38</v>
      </c>
      <c r="F16" s="62" t="s">
        <v>73</v>
      </c>
      <c r="G16" s="14" t="s">
        <v>67</v>
      </c>
    </row>
    <row r="17" spans="1:7" ht="15">
      <c r="A17" s="79">
        <v>12</v>
      </c>
      <c r="B17" s="19" t="s">
        <v>701</v>
      </c>
      <c r="C17" s="61" t="s">
        <v>700</v>
      </c>
      <c r="D17" s="29">
        <v>33906</v>
      </c>
      <c r="E17" s="2" t="s">
        <v>38</v>
      </c>
      <c r="F17" s="62" t="s">
        <v>83</v>
      </c>
      <c r="G17" s="14" t="s">
        <v>67</v>
      </c>
    </row>
    <row r="18" spans="1:7" ht="15">
      <c r="A18" s="2">
        <v>13</v>
      </c>
      <c r="B18" s="19" t="s">
        <v>702</v>
      </c>
      <c r="C18" s="61" t="s">
        <v>26</v>
      </c>
      <c r="D18" s="29">
        <v>33639</v>
      </c>
      <c r="E18" s="2" t="s">
        <v>38</v>
      </c>
      <c r="F18" s="62" t="s">
        <v>72</v>
      </c>
      <c r="G18" s="14" t="s">
        <v>67</v>
      </c>
    </row>
    <row r="19" spans="1:7" ht="15">
      <c r="A19" s="79">
        <v>14</v>
      </c>
      <c r="B19" s="19" t="s">
        <v>703</v>
      </c>
      <c r="C19" s="39" t="s">
        <v>29</v>
      </c>
      <c r="D19" s="29">
        <v>33904</v>
      </c>
      <c r="E19" s="2" t="s">
        <v>38</v>
      </c>
      <c r="F19" s="62" t="s">
        <v>75</v>
      </c>
      <c r="G19" s="14" t="s">
        <v>322</v>
      </c>
    </row>
    <row r="20" spans="1:7" ht="15">
      <c r="A20" s="2">
        <v>15</v>
      </c>
      <c r="B20" s="19" t="s">
        <v>33</v>
      </c>
      <c r="C20" s="39" t="s">
        <v>29</v>
      </c>
      <c r="D20" s="29">
        <v>33469</v>
      </c>
      <c r="E20" s="2" t="s">
        <v>38</v>
      </c>
      <c r="F20" s="62" t="s">
        <v>83</v>
      </c>
      <c r="G20" s="14" t="s">
        <v>322</v>
      </c>
    </row>
    <row r="21" spans="1:7" ht="15">
      <c r="A21" s="79">
        <v>16</v>
      </c>
      <c r="B21" s="19" t="s">
        <v>211</v>
      </c>
      <c r="C21" s="61" t="s">
        <v>29</v>
      </c>
      <c r="D21" s="29">
        <v>33716</v>
      </c>
      <c r="E21" s="2" t="s">
        <v>38</v>
      </c>
      <c r="F21" s="62" t="s">
        <v>72</v>
      </c>
      <c r="G21" s="14" t="s">
        <v>67</v>
      </c>
    </row>
    <row r="22" spans="1:7" ht="15">
      <c r="A22" s="2">
        <v>17</v>
      </c>
      <c r="B22" s="19" t="s">
        <v>31</v>
      </c>
      <c r="C22" s="61" t="s">
        <v>704</v>
      </c>
      <c r="D22" s="29">
        <v>33838</v>
      </c>
      <c r="E22" s="2" t="s">
        <v>38</v>
      </c>
      <c r="F22" s="62" t="s">
        <v>207</v>
      </c>
      <c r="G22" s="14" t="s">
        <v>288</v>
      </c>
    </row>
    <row r="23" spans="1:7" ht="15">
      <c r="A23" s="79">
        <v>18</v>
      </c>
      <c r="B23" s="19" t="s">
        <v>36</v>
      </c>
      <c r="C23" s="39" t="s">
        <v>426</v>
      </c>
      <c r="D23" s="29">
        <v>33903</v>
      </c>
      <c r="E23" s="2" t="s">
        <v>38</v>
      </c>
      <c r="F23" s="13" t="s">
        <v>275</v>
      </c>
      <c r="G23" s="14" t="s">
        <v>177</v>
      </c>
    </row>
    <row r="24" spans="1:7" ht="15">
      <c r="A24" s="2">
        <v>19</v>
      </c>
      <c r="B24" s="19" t="s">
        <v>51</v>
      </c>
      <c r="C24" s="39" t="s">
        <v>206</v>
      </c>
      <c r="D24" s="29">
        <v>33613</v>
      </c>
      <c r="E24" s="2" t="s">
        <v>38</v>
      </c>
      <c r="F24" s="62" t="s">
        <v>324</v>
      </c>
      <c r="G24" s="14" t="s">
        <v>288</v>
      </c>
    </row>
    <row r="25" spans="1:7" ht="15">
      <c r="A25" s="79">
        <v>20</v>
      </c>
      <c r="B25" s="19" t="s">
        <v>517</v>
      </c>
      <c r="C25" s="61" t="s">
        <v>206</v>
      </c>
      <c r="D25" s="29">
        <v>33784</v>
      </c>
      <c r="E25" s="2" t="s">
        <v>38</v>
      </c>
      <c r="F25" s="62" t="s">
        <v>83</v>
      </c>
      <c r="G25" s="14" t="s">
        <v>67</v>
      </c>
    </row>
    <row r="26" spans="1:7" ht="15">
      <c r="A26" s="2">
        <v>21</v>
      </c>
      <c r="B26" s="19" t="s">
        <v>240</v>
      </c>
      <c r="C26" s="61" t="s">
        <v>109</v>
      </c>
      <c r="D26" s="29">
        <v>33923</v>
      </c>
      <c r="E26" s="2" t="s">
        <v>38</v>
      </c>
      <c r="F26" s="62" t="s">
        <v>90</v>
      </c>
      <c r="G26" s="14" t="s">
        <v>91</v>
      </c>
    </row>
    <row r="27" spans="1:7" ht="15">
      <c r="A27" s="79">
        <v>22</v>
      </c>
      <c r="B27" s="19" t="s">
        <v>36</v>
      </c>
      <c r="C27" s="61" t="s">
        <v>109</v>
      </c>
      <c r="D27" s="29">
        <v>33853</v>
      </c>
      <c r="E27" s="2" t="s">
        <v>38</v>
      </c>
      <c r="F27" s="62" t="s">
        <v>112</v>
      </c>
      <c r="G27" s="14" t="s">
        <v>102</v>
      </c>
    </row>
    <row r="28" spans="1:7" ht="15">
      <c r="A28" s="2">
        <v>23</v>
      </c>
      <c r="B28" s="19" t="s">
        <v>705</v>
      </c>
      <c r="C28" s="61" t="s">
        <v>706</v>
      </c>
      <c r="D28" s="29">
        <v>33801</v>
      </c>
      <c r="E28" s="2" t="s">
        <v>38</v>
      </c>
      <c r="F28" s="62" t="s">
        <v>707</v>
      </c>
      <c r="G28" s="14" t="s">
        <v>108</v>
      </c>
    </row>
    <row r="29" spans="1:7" ht="15">
      <c r="A29" s="79">
        <v>24</v>
      </c>
      <c r="B29" s="19" t="s">
        <v>655</v>
      </c>
      <c r="C29" s="61" t="s">
        <v>63</v>
      </c>
      <c r="D29" s="29">
        <v>33488</v>
      </c>
      <c r="E29" s="2" t="s">
        <v>38</v>
      </c>
      <c r="F29" s="62" t="s">
        <v>72</v>
      </c>
      <c r="G29" s="14" t="s">
        <v>67</v>
      </c>
    </row>
    <row r="30" spans="1:7" ht="15">
      <c r="A30" s="2">
        <v>25</v>
      </c>
      <c r="B30" s="19" t="s">
        <v>31</v>
      </c>
      <c r="C30" s="61" t="s">
        <v>63</v>
      </c>
      <c r="D30" s="29">
        <v>33267</v>
      </c>
      <c r="E30" s="2" t="s">
        <v>38</v>
      </c>
      <c r="F30" s="62" t="s">
        <v>72</v>
      </c>
      <c r="G30" s="14" t="s">
        <v>67</v>
      </c>
    </row>
    <row r="31" spans="1:7" ht="15">
      <c r="A31" s="79">
        <v>26</v>
      </c>
      <c r="B31" s="19" t="s">
        <v>708</v>
      </c>
      <c r="C31" s="61" t="s">
        <v>709</v>
      </c>
      <c r="D31" s="29">
        <v>32883</v>
      </c>
      <c r="E31" s="2" t="s">
        <v>38</v>
      </c>
      <c r="F31" s="62" t="s">
        <v>263</v>
      </c>
      <c r="G31" s="14" t="s">
        <v>148</v>
      </c>
    </row>
    <row r="32" spans="1:7" ht="15">
      <c r="A32" s="2">
        <v>27</v>
      </c>
      <c r="B32" s="19" t="s">
        <v>710</v>
      </c>
      <c r="C32" s="61" t="s">
        <v>711</v>
      </c>
      <c r="D32" s="29">
        <v>33879</v>
      </c>
      <c r="E32" s="2" t="s">
        <v>38</v>
      </c>
      <c r="F32" s="62" t="s">
        <v>83</v>
      </c>
      <c r="G32" s="14" t="s">
        <v>67</v>
      </c>
    </row>
    <row r="33" spans="1:7" ht="15">
      <c r="A33" s="79">
        <v>28</v>
      </c>
      <c r="B33" s="19" t="s">
        <v>192</v>
      </c>
      <c r="C33" s="61" t="s">
        <v>712</v>
      </c>
      <c r="D33" s="29">
        <v>33943</v>
      </c>
      <c r="E33" s="2" t="s">
        <v>38</v>
      </c>
      <c r="F33" s="62" t="s">
        <v>713</v>
      </c>
      <c r="G33" s="14" t="s">
        <v>177</v>
      </c>
    </row>
    <row r="34" spans="1:7" ht="15">
      <c r="A34" s="2">
        <v>29</v>
      </c>
      <c r="B34" s="19" t="s">
        <v>714</v>
      </c>
      <c r="C34" s="61" t="s">
        <v>546</v>
      </c>
      <c r="D34" s="29">
        <v>33759</v>
      </c>
      <c r="E34" s="2" t="s">
        <v>38</v>
      </c>
      <c r="F34" s="62" t="s">
        <v>147</v>
      </c>
      <c r="G34" s="14" t="s">
        <v>148</v>
      </c>
    </row>
    <row r="35" spans="1:7" ht="15">
      <c r="A35" s="79">
        <v>30</v>
      </c>
      <c r="B35" s="19" t="s">
        <v>353</v>
      </c>
      <c r="C35" s="61" t="s">
        <v>546</v>
      </c>
      <c r="D35" s="29">
        <v>33927</v>
      </c>
      <c r="E35" s="2" t="s">
        <v>38</v>
      </c>
      <c r="F35" s="62" t="s">
        <v>390</v>
      </c>
      <c r="G35" s="14" t="s">
        <v>67</v>
      </c>
    </row>
    <row r="36" spans="1:7" ht="15">
      <c r="A36" s="2">
        <v>31</v>
      </c>
      <c r="B36" s="19" t="s">
        <v>715</v>
      </c>
      <c r="C36" s="61" t="s">
        <v>219</v>
      </c>
      <c r="D36" s="29">
        <v>33898</v>
      </c>
      <c r="E36" s="2" t="s">
        <v>38</v>
      </c>
      <c r="F36" s="62" t="s">
        <v>72</v>
      </c>
      <c r="G36" s="14" t="s">
        <v>67</v>
      </c>
    </row>
    <row r="37" spans="1:7" ht="15">
      <c r="A37" s="79">
        <v>32</v>
      </c>
      <c r="B37" s="19" t="s">
        <v>716</v>
      </c>
      <c r="C37" s="39" t="s">
        <v>717</v>
      </c>
      <c r="D37" s="29">
        <v>33841</v>
      </c>
      <c r="E37" s="2" t="s">
        <v>529</v>
      </c>
      <c r="F37" s="13" t="s">
        <v>72</v>
      </c>
      <c r="G37" s="14" t="s">
        <v>67</v>
      </c>
    </row>
    <row r="38" spans="1:7" ht="15">
      <c r="A38" s="2">
        <v>33</v>
      </c>
      <c r="B38" s="19" t="s">
        <v>718</v>
      </c>
      <c r="C38" s="61" t="s">
        <v>156</v>
      </c>
      <c r="D38" s="29">
        <v>33912</v>
      </c>
      <c r="E38" s="2" t="s">
        <v>38</v>
      </c>
      <c r="F38" s="62" t="s">
        <v>72</v>
      </c>
      <c r="G38" s="14" t="s">
        <v>67</v>
      </c>
    </row>
    <row r="39" spans="1:7" ht="15">
      <c r="A39" s="79">
        <v>34</v>
      </c>
      <c r="B39" s="19" t="s">
        <v>719</v>
      </c>
      <c r="C39" s="61" t="s">
        <v>720</v>
      </c>
      <c r="D39" s="29">
        <v>33632</v>
      </c>
      <c r="E39" s="2" t="s">
        <v>38</v>
      </c>
      <c r="F39" s="62" t="s">
        <v>624</v>
      </c>
      <c r="G39" s="14" t="s">
        <v>182</v>
      </c>
    </row>
    <row r="40" spans="1:7" ht="15">
      <c r="A40" s="2">
        <v>35</v>
      </c>
      <c r="B40" s="19" t="s">
        <v>721</v>
      </c>
      <c r="C40" s="61" t="s">
        <v>223</v>
      </c>
      <c r="D40" s="29">
        <v>33780</v>
      </c>
      <c r="E40" s="2" t="s">
        <v>38</v>
      </c>
      <c r="F40" s="62" t="s">
        <v>72</v>
      </c>
      <c r="G40" s="14" t="s">
        <v>67</v>
      </c>
    </row>
    <row r="41" spans="1:7" ht="15">
      <c r="A41" s="79">
        <v>36</v>
      </c>
      <c r="B41" s="19" t="s">
        <v>722</v>
      </c>
      <c r="C41" s="39" t="s">
        <v>457</v>
      </c>
      <c r="D41" s="29">
        <v>33541</v>
      </c>
      <c r="E41" s="2" t="s">
        <v>454</v>
      </c>
      <c r="F41" s="13" t="s">
        <v>87</v>
      </c>
      <c r="G41" s="14" t="s">
        <v>67</v>
      </c>
    </row>
    <row r="42" spans="1:7" ht="15">
      <c r="A42" s="2">
        <v>37</v>
      </c>
      <c r="B42" s="19" t="s">
        <v>31</v>
      </c>
      <c r="C42" s="61" t="s">
        <v>38</v>
      </c>
      <c r="D42" s="29">
        <v>33929</v>
      </c>
      <c r="E42" s="2" t="s">
        <v>38</v>
      </c>
      <c r="F42" s="62" t="s">
        <v>72</v>
      </c>
      <c r="G42" s="14" t="s">
        <v>67</v>
      </c>
    </row>
    <row r="43" spans="1:7" ht="15">
      <c r="A43" s="79">
        <v>38</v>
      </c>
      <c r="B43" s="19" t="s">
        <v>292</v>
      </c>
      <c r="C43" s="61" t="s">
        <v>38</v>
      </c>
      <c r="D43" s="29">
        <v>33677</v>
      </c>
      <c r="E43" s="2" t="s">
        <v>38</v>
      </c>
      <c r="F43" s="62" t="s">
        <v>83</v>
      </c>
      <c r="G43" s="14" t="s">
        <v>67</v>
      </c>
    </row>
    <row r="44" spans="1:7" ht="15">
      <c r="A44" s="2">
        <v>39</v>
      </c>
      <c r="B44" s="19" t="s">
        <v>723</v>
      </c>
      <c r="C44" s="39" t="s">
        <v>38</v>
      </c>
      <c r="D44" s="29">
        <v>33658</v>
      </c>
      <c r="E44" s="2" t="s">
        <v>38</v>
      </c>
      <c r="F44" s="62" t="s">
        <v>390</v>
      </c>
      <c r="G44" s="14" t="s">
        <v>322</v>
      </c>
    </row>
    <row r="45" spans="1:7" ht="15">
      <c r="A45" s="79">
        <v>40</v>
      </c>
      <c r="B45" s="19" t="s">
        <v>28</v>
      </c>
      <c r="C45" s="61" t="s">
        <v>38</v>
      </c>
      <c r="D45" s="29">
        <v>33917</v>
      </c>
      <c r="E45" s="2" t="s">
        <v>38</v>
      </c>
      <c r="F45" s="62" t="s">
        <v>390</v>
      </c>
      <c r="G45" s="14" t="s">
        <v>67</v>
      </c>
    </row>
    <row r="46" spans="1:7" ht="15">
      <c r="A46" s="2">
        <v>41</v>
      </c>
      <c r="B46" s="19" t="s">
        <v>220</v>
      </c>
      <c r="C46" s="61" t="s">
        <v>466</v>
      </c>
      <c r="D46" s="29">
        <v>33776</v>
      </c>
      <c r="E46" s="2" t="s">
        <v>38</v>
      </c>
      <c r="F46" s="62" t="s">
        <v>72</v>
      </c>
      <c r="G46" s="14" t="s">
        <v>67</v>
      </c>
    </row>
    <row r="47" spans="1:7" ht="15">
      <c r="A47" s="79">
        <v>42</v>
      </c>
      <c r="B47" s="19" t="s">
        <v>724</v>
      </c>
      <c r="C47" s="61" t="s">
        <v>725</v>
      </c>
      <c r="D47" s="29">
        <v>33937</v>
      </c>
      <c r="E47" s="2" t="s">
        <v>38</v>
      </c>
      <c r="F47" s="62" t="s">
        <v>190</v>
      </c>
      <c r="G47" s="14" t="s">
        <v>148</v>
      </c>
    </row>
    <row r="48" spans="1:7" ht="15">
      <c r="A48" s="2">
        <v>43</v>
      </c>
      <c r="B48" s="19" t="s">
        <v>53</v>
      </c>
      <c r="C48" s="39" t="s">
        <v>554</v>
      </c>
      <c r="D48" s="29">
        <v>33707</v>
      </c>
      <c r="E48" s="2" t="s">
        <v>38</v>
      </c>
      <c r="F48" s="62" t="s">
        <v>420</v>
      </c>
      <c r="G48" s="14" t="s">
        <v>322</v>
      </c>
    </row>
    <row r="49" spans="1:7" ht="15">
      <c r="A49" s="79">
        <v>44</v>
      </c>
      <c r="B49" s="19" t="s">
        <v>726</v>
      </c>
      <c r="C49" s="61" t="s">
        <v>727</v>
      </c>
      <c r="D49" s="29">
        <v>33629</v>
      </c>
      <c r="E49" s="2" t="s">
        <v>529</v>
      </c>
      <c r="F49" s="62" t="s">
        <v>275</v>
      </c>
      <c r="G49" s="14" t="s">
        <v>177</v>
      </c>
    </row>
    <row r="50" spans="1:7" ht="15">
      <c r="A50" s="2">
        <v>45</v>
      </c>
      <c r="B50" s="19" t="s">
        <v>728</v>
      </c>
      <c r="C50" s="61" t="s">
        <v>472</v>
      </c>
      <c r="D50" s="29">
        <v>33479</v>
      </c>
      <c r="E50" s="2" t="s">
        <v>38</v>
      </c>
      <c r="F50" s="62" t="s">
        <v>72</v>
      </c>
      <c r="G50" s="14" t="s">
        <v>67</v>
      </c>
    </row>
    <row r="51" spans="1:7" ht="15">
      <c r="A51" s="79">
        <v>46</v>
      </c>
      <c r="B51" s="62" t="s">
        <v>729</v>
      </c>
      <c r="C51" s="61" t="s">
        <v>730</v>
      </c>
      <c r="D51" s="29">
        <v>33805</v>
      </c>
      <c r="E51" s="2" t="s">
        <v>38</v>
      </c>
      <c r="F51" s="62" t="s">
        <v>83</v>
      </c>
      <c r="G51" s="14" t="s">
        <v>322</v>
      </c>
    </row>
    <row r="52" spans="1:7" ht="15">
      <c r="A52" s="2">
        <v>47</v>
      </c>
      <c r="B52" s="19" t="s">
        <v>731</v>
      </c>
      <c r="C52" s="61" t="s">
        <v>561</v>
      </c>
      <c r="D52" s="29">
        <v>33957</v>
      </c>
      <c r="E52" s="2" t="s">
        <v>38</v>
      </c>
      <c r="F52" s="62" t="s">
        <v>149</v>
      </c>
      <c r="G52" s="14" t="s">
        <v>67</v>
      </c>
    </row>
    <row r="53" spans="1:7" ht="15">
      <c r="A53" s="79">
        <v>48</v>
      </c>
      <c r="B53" s="19" t="s">
        <v>313</v>
      </c>
      <c r="C53" s="61" t="s">
        <v>239</v>
      </c>
      <c r="D53" s="29">
        <v>33612</v>
      </c>
      <c r="E53" s="2" t="s">
        <v>38</v>
      </c>
      <c r="F53" s="62" t="s">
        <v>630</v>
      </c>
      <c r="G53" s="14" t="s">
        <v>102</v>
      </c>
    </row>
    <row r="54" spans="1:7" ht="15">
      <c r="A54" s="2">
        <v>49</v>
      </c>
      <c r="B54" s="19" t="s">
        <v>732</v>
      </c>
      <c r="C54" s="39" t="s">
        <v>733</v>
      </c>
      <c r="D54" s="29">
        <v>33604</v>
      </c>
      <c r="E54" s="2" t="s">
        <v>38</v>
      </c>
      <c r="F54" s="62" t="s">
        <v>335</v>
      </c>
      <c r="G54" s="14" t="s">
        <v>322</v>
      </c>
    </row>
    <row r="55" spans="1:7" ht="15">
      <c r="A55" s="79">
        <v>50</v>
      </c>
      <c r="B55" s="19" t="s">
        <v>734</v>
      </c>
      <c r="C55" s="61" t="s">
        <v>735</v>
      </c>
      <c r="D55" s="29">
        <v>33674</v>
      </c>
      <c r="E55" s="2" t="s">
        <v>529</v>
      </c>
      <c r="F55" s="62" t="s">
        <v>85</v>
      </c>
      <c r="G55" s="14" t="s">
        <v>67</v>
      </c>
    </row>
    <row r="56" spans="1:7" ht="15">
      <c r="A56" s="2">
        <v>51</v>
      </c>
      <c r="B56" s="19" t="s">
        <v>736</v>
      </c>
      <c r="C56" s="61" t="s">
        <v>242</v>
      </c>
      <c r="D56" s="29">
        <v>33875</v>
      </c>
      <c r="E56" s="2" t="s">
        <v>529</v>
      </c>
      <c r="F56" s="62" t="s">
        <v>390</v>
      </c>
      <c r="G56" s="14" t="s">
        <v>67</v>
      </c>
    </row>
    <row r="57" spans="1:7" ht="15">
      <c r="A57" s="79">
        <v>52</v>
      </c>
      <c r="B57" s="19" t="s">
        <v>737</v>
      </c>
      <c r="C57" s="61" t="s">
        <v>738</v>
      </c>
      <c r="D57" s="29">
        <v>33056</v>
      </c>
      <c r="E57" s="2" t="s">
        <v>38</v>
      </c>
      <c r="F57" s="62" t="s">
        <v>72</v>
      </c>
      <c r="G57" s="14" t="s">
        <v>67</v>
      </c>
    </row>
    <row r="58" spans="1:7" ht="15">
      <c r="A58" s="2">
        <v>53</v>
      </c>
      <c r="B58" s="19" t="s">
        <v>722</v>
      </c>
      <c r="C58" s="61" t="s">
        <v>739</v>
      </c>
      <c r="D58" s="29">
        <v>33655</v>
      </c>
      <c r="E58" s="2" t="s">
        <v>529</v>
      </c>
      <c r="F58" s="62" t="s">
        <v>390</v>
      </c>
      <c r="G58" s="14" t="s">
        <v>67</v>
      </c>
    </row>
    <row r="59" spans="1:7" ht="15">
      <c r="A59" s="79">
        <v>54</v>
      </c>
      <c r="B59" s="19" t="s">
        <v>740</v>
      </c>
      <c r="C59" s="61" t="s">
        <v>739</v>
      </c>
      <c r="D59" s="29">
        <v>33609</v>
      </c>
      <c r="E59" s="2" t="s">
        <v>38</v>
      </c>
      <c r="F59" s="62" t="s">
        <v>176</v>
      </c>
      <c r="G59" s="14" t="s">
        <v>177</v>
      </c>
    </row>
    <row r="60" spans="1:7" ht="15">
      <c r="A60" s="2">
        <v>55</v>
      </c>
      <c r="B60" s="19" t="s">
        <v>741</v>
      </c>
      <c r="C60" s="39" t="s">
        <v>247</v>
      </c>
      <c r="D60" s="29">
        <v>33689</v>
      </c>
      <c r="E60" s="2" t="s">
        <v>38</v>
      </c>
      <c r="F60" s="13" t="s">
        <v>87</v>
      </c>
      <c r="G60" s="14" t="s">
        <v>67</v>
      </c>
    </row>
    <row r="61" spans="1:7" ht="15">
      <c r="A61" s="79">
        <v>56</v>
      </c>
      <c r="B61" s="19" t="s">
        <v>654</v>
      </c>
      <c r="C61" s="61" t="s">
        <v>247</v>
      </c>
      <c r="D61" s="29">
        <v>33662</v>
      </c>
      <c r="E61" s="2" t="s">
        <v>38</v>
      </c>
      <c r="F61" s="62" t="s">
        <v>72</v>
      </c>
      <c r="G61" s="14" t="s">
        <v>67</v>
      </c>
    </row>
    <row r="62" spans="1:7" ht="15">
      <c r="A62" s="2">
        <v>57</v>
      </c>
      <c r="B62" s="19" t="s">
        <v>742</v>
      </c>
      <c r="C62" s="61" t="s">
        <v>66</v>
      </c>
      <c r="D62" s="29">
        <v>33819</v>
      </c>
      <c r="E62" s="2" t="s">
        <v>529</v>
      </c>
      <c r="F62" s="62" t="s">
        <v>72</v>
      </c>
      <c r="G62" s="14" t="s">
        <v>67</v>
      </c>
    </row>
    <row r="63" spans="1:7" ht="15">
      <c r="A63" s="79">
        <v>58</v>
      </c>
      <c r="B63" s="19" t="s">
        <v>517</v>
      </c>
      <c r="C63" s="39" t="s">
        <v>358</v>
      </c>
      <c r="D63" s="29">
        <v>33895</v>
      </c>
      <c r="E63" s="2" t="s">
        <v>38</v>
      </c>
      <c r="F63" s="62" t="s">
        <v>335</v>
      </c>
      <c r="G63" s="14" t="s">
        <v>322</v>
      </c>
    </row>
    <row r="64" spans="1:7" ht="15">
      <c r="A64" s="2">
        <v>59</v>
      </c>
      <c r="B64" s="19" t="s">
        <v>423</v>
      </c>
      <c r="C64" s="61" t="s">
        <v>743</v>
      </c>
      <c r="D64" s="29">
        <v>33730</v>
      </c>
      <c r="E64" s="2" t="s">
        <v>38</v>
      </c>
      <c r="F64" s="62" t="s">
        <v>72</v>
      </c>
      <c r="G64" s="14" t="s">
        <v>67</v>
      </c>
    </row>
    <row r="65" spans="1:7" ht="15">
      <c r="A65" s="79">
        <v>60</v>
      </c>
      <c r="B65" s="19" t="s">
        <v>744</v>
      </c>
      <c r="C65" s="61" t="s">
        <v>643</v>
      </c>
      <c r="D65" s="29">
        <v>33253</v>
      </c>
      <c r="E65" s="2" t="s">
        <v>38</v>
      </c>
      <c r="F65" s="62" t="s">
        <v>275</v>
      </c>
      <c r="G65" s="14" t="s">
        <v>177</v>
      </c>
    </row>
    <row r="66" spans="1:7" ht="15">
      <c r="A66" s="2">
        <v>61</v>
      </c>
      <c r="B66" s="19" t="s">
        <v>198</v>
      </c>
      <c r="C66" s="39" t="s">
        <v>49</v>
      </c>
      <c r="D66" s="29">
        <v>33906</v>
      </c>
      <c r="E66" s="2" t="s">
        <v>38</v>
      </c>
      <c r="F66" s="62" t="s">
        <v>679</v>
      </c>
      <c r="G66" s="14" t="s">
        <v>680</v>
      </c>
    </row>
    <row r="67" spans="1:7" ht="15">
      <c r="A67" s="79">
        <v>62</v>
      </c>
      <c r="B67" s="19" t="s">
        <v>745</v>
      </c>
      <c r="C67" s="39" t="s">
        <v>49</v>
      </c>
      <c r="D67" s="29">
        <v>33945</v>
      </c>
      <c r="E67" s="2" t="s">
        <v>38</v>
      </c>
      <c r="F67" s="62" t="s">
        <v>390</v>
      </c>
      <c r="G67" s="14" t="s">
        <v>322</v>
      </c>
    </row>
    <row r="68" spans="1:7" ht="15">
      <c r="A68" s="2">
        <v>63</v>
      </c>
      <c r="B68" s="19" t="s">
        <v>685</v>
      </c>
      <c r="C68" s="61" t="s">
        <v>49</v>
      </c>
      <c r="D68" s="29">
        <v>33958</v>
      </c>
      <c r="E68" s="2" t="s">
        <v>38</v>
      </c>
      <c r="F68" s="62" t="s">
        <v>72</v>
      </c>
      <c r="G68" s="14" t="s">
        <v>67</v>
      </c>
    </row>
    <row r="69" spans="1:7" ht="15">
      <c r="A69" s="79">
        <v>64</v>
      </c>
      <c r="B69" s="19" t="s">
        <v>746</v>
      </c>
      <c r="C69" s="61" t="s">
        <v>49</v>
      </c>
      <c r="D69" s="29">
        <v>33964</v>
      </c>
      <c r="E69" s="2" t="s">
        <v>38</v>
      </c>
      <c r="F69" s="62" t="s">
        <v>72</v>
      </c>
      <c r="G69" s="14" t="s">
        <v>67</v>
      </c>
    </row>
    <row r="70" spans="1:7" ht="15">
      <c r="A70" s="2">
        <v>65</v>
      </c>
      <c r="B70" s="19" t="s">
        <v>655</v>
      </c>
      <c r="C70" s="61" t="s">
        <v>47</v>
      </c>
      <c r="D70" s="29">
        <v>33909</v>
      </c>
      <c r="E70" s="2" t="s">
        <v>38</v>
      </c>
      <c r="F70" s="62" t="s">
        <v>75</v>
      </c>
      <c r="G70" s="14" t="s">
        <v>67</v>
      </c>
    </row>
    <row r="71" spans="1:7" ht="15">
      <c r="A71" s="79">
        <v>66</v>
      </c>
      <c r="B71" s="19" t="s">
        <v>747</v>
      </c>
      <c r="C71" s="61" t="s">
        <v>52</v>
      </c>
      <c r="D71" s="29">
        <v>33543</v>
      </c>
      <c r="E71" s="2" t="s">
        <v>38</v>
      </c>
      <c r="F71" s="62" t="s">
        <v>72</v>
      </c>
      <c r="G71" s="14" t="s">
        <v>67</v>
      </c>
    </row>
    <row r="72" spans="1:7" ht="15">
      <c r="A72" s="2">
        <v>67</v>
      </c>
      <c r="B72" s="19" t="s">
        <v>564</v>
      </c>
      <c r="C72" s="61" t="s">
        <v>52</v>
      </c>
      <c r="D72" s="29">
        <v>33506</v>
      </c>
      <c r="E72" s="2" t="s">
        <v>38</v>
      </c>
      <c r="F72" s="62" t="s">
        <v>72</v>
      </c>
      <c r="G72" s="14" t="s">
        <v>67</v>
      </c>
    </row>
    <row r="73" spans="1:7" ht="15">
      <c r="A73" s="79">
        <v>68</v>
      </c>
      <c r="B73" s="19" t="s">
        <v>748</v>
      </c>
      <c r="C73" s="39" t="s">
        <v>52</v>
      </c>
      <c r="D73" s="29">
        <v>33591</v>
      </c>
      <c r="E73" s="2" t="s">
        <v>38</v>
      </c>
      <c r="F73" s="62" t="s">
        <v>420</v>
      </c>
      <c r="G73" s="14" t="s">
        <v>322</v>
      </c>
    </row>
    <row r="74" spans="1:7" ht="15">
      <c r="A74" s="2">
        <v>69</v>
      </c>
      <c r="B74" s="19" t="s">
        <v>749</v>
      </c>
      <c r="C74" s="39" t="s">
        <v>52</v>
      </c>
      <c r="D74" s="29">
        <v>33205</v>
      </c>
      <c r="E74" s="2" t="s">
        <v>38</v>
      </c>
      <c r="F74" s="62" t="s">
        <v>149</v>
      </c>
      <c r="G74" s="14" t="s">
        <v>67</v>
      </c>
    </row>
    <row r="75" spans="1:7" ht="15">
      <c r="A75" s="79">
        <v>70</v>
      </c>
      <c r="B75" s="19" t="s">
        <v>750</v>
      </c>
      <c r="C75" s="39" t="s">
        <v>52</v>
      </c>
      <c r="D75" s="29">
        <v>33817</v>
      </c>
      <c r="E75" s="2" t="s">
        <v>38</v>
      </c>
      <c r="F75" s="62" t="s">
        <v>390</v>
      </c>
      <c r="G75" s="14" t="s">
        <v>322</v>
      </c>
    </row>
    <row r="76" spans="1:7" ht="15">
      <c r="A76" s="2">
        <v>71</v>
      </c>
      <c r="B76" s="19" t="s">
        <v>240</v>
      </c>
      <c r="C76" s="61" t="s">
        <v>52</v>
      </c>
      <c r="D76" s="29">
        <v>33649</v>
      </c>
      <c r="E76" s="2" t="s">
        <v>38</v>
      </c>
      <c r="F76" s="62" t="s">
        <v>275</v>
      </c>
      <c r="G76" s="14" t="s">
        <v>177</v>
      </c>
    </row>
    <row r="77" spans="1:7" ht="15">
      <c r="A77" s="79">
        <v>72</v>
      </c>
      <c r="B77" s="19" t="s">
        <v>328</v>
      </c>
      <c r="C77" s="61" t="s">
        <v>52</v>
      </c>
      <c r="D77" s="29">
        <v>33506</v>
      </c>
      <c r="E77" s="2" t="s">
        <v>38</v>
      </c>
      <c r="F77" s="62" t="s">
        <v>176</v>
      </c>
      <c r="G77" s="14" t="s">
        <v>177</v>
      </c>
    </row>
    <row r="78" spans="1:7" ht="15">
      <c r="A78" s="2">
        <v>73</v>
      </c>
      <c r="B78" s="19" t="s">
        <v>702</v>
      </c>
      <c r="C78" s="61" t="s">
        <v>508</v>
      </c>
      <c r="D78" s="29">
        <v>33695</v>
      </c>
      <c r="E78" s="2" t="s">
        <v>38</v>
      </c>
      <c r="F78" s="62" t="s">
        <v>149</v>
      </c>
      <c r="G78" s="14" t="s">
        <v>67</v>
      </c>
    </row>
    <row r="79" spans="1:7" ht="15">
      <c r="A79" s="79">
        <v>74</v>
      </c>
      <c r="B79" s="19" t="s">
        <v>751</v>
      </c>
      <c r="C79" s="61" t="s">
        <v>752</v>
      </c>
      <c r="D79" s="29">
        <v>33944</v>
      </c>
      <c r="E79" s="2" t="s">
        <v>38</v>
      </c>
      <c r="F79" s="62" t="s">
        <v>75</v>
      </c>
      <c r="G79" s="14" t="s">
        <v>67</v>
      </c>
    </row>
    <row r="80" spans="1:7" ht="15">
      <c r="A80" s="2">
        <v>75</v>
      </c>
      <c r="B80" s="19" t="s">
        <v>753</v>
      </c>
      <c r="C80" s="39" t="s">
        <v>752</v>
      </c>
      <c r="D80" s="29">
        <v>33679</v>
      </c>
      <c r="E80" s="2" t="s">
        <v>38</v>
      </c>
      <c r="F80" s="62" t="s">
        <v>420</v>
      </c>
      <c r="G80" s="14" t="s">
        <v>322</v>
      </c>
    </row>
    <row r="81" spans="1:7" ht="15">
      <c r="A81" s="80">
        <v>76</v>
      </c>
      <c r="B81" s="22" t="s">
        <v>232</v>
      </c>
      <c r="C81" s="85" t="s">
        <v>268</v>
      </c>
      <c r="D81" s="30">
        <v>33714</v>
      </c>
      <c r="E81" s="25" t="s">
        <v>38</v>
      </c>
      <c r="F81" s="86" t="s">
        <v>96</v>
      </c>
      <c r="G81" s="16" t="s">
        <v>91</v>
      </c>
    </row>
    <row r="82" spans="1:7" ht="15">
      <c r="A82" s="26"/>
      <c r="B82" s="52"/>
      <c r="C82" s="24"/>
      <c r="D82" s="26"/>
      <c r="E82" s="26"/>
      <c r="F82" s="24"/>
      <c r="G82" s="50"/>
    </row>
    <row r="83" spans="1:7" ht="15">
      <c r="A83" s="26"/>
      <c r="B83" s="52"/>
      <c r="C83" s="24"/>
      <c r="D83" s="26"/>
      <c r="E83" s="26"/>
      <c r="F83" s="24"/>
      <c r="G83" s="50"/>
    </row>
    <row r="84" spans="1:7" ht="15">
      <c r="A84" s="26"/>
      <c r="B84" s="52"/>
      <c r="C84" s="24"/>
      <c r="D84" s="26"/>
      <c r="E84" s="26"/>
      <c r="F84" s="24"/>
      <c r="G84" s="50"/>
    </row>
    <row r="85" spans="1:7" ht="15">
      <c r="A85" s="26"/>
      <c r="B85" s="52"/>
      <c r="C85" s="24"/>
      <c r="D85" s="26"/>
      <c r="E85" s="26"/>
      <c r="F85" s="24"/>
      <c r="G85" s="50"/>
    </row>
    <row r="86" spans="1:7" ht="15">
      <c r="A86" s="26"/>
      <c r="B86" s="52"/>
      <c r="C86" s="24"/>
      <c r="D86" s="26"/>
      <c r="E86" s="26"/>
      <c r="F86" s="24"/>
      <c r="G86" s="50"/>
    </row>
  </sheetData>
  <mergeCells count="5">
    <mergeCell ref="A1:G1"/>
    <mergeCell ref="B5:C5"/>
    <mergeCell ref="F5:G5"/>
    <mergeCell ref="A2:G2"/>
    <mergeCell ref="A3:G3"/>
  </mergeCells>
  <printOptions/>
  <pageMargins left="0.75" right="0.17" top="0.47" bottom="0.67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2013-05-06T02:19:33Z</cp:lastPrinted>
  <dcterms:created xsi:type="dcterms:W3CDTF">2010-09-11T03:51:30Z</dcterms:created>
  <dcterms:modified xsi:type="dcterms:W3CDTF">2013-07-26T01:43:07Z</dcterms:modified>
  <cp:category/>
  <cp:version/>
  <cp:contentType/>
  <cp:contentStatus/>
</cp:coreProperties>
</file>