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20" windowHeight="11640" activeTab="3"/>
  </bookViews>
  <sheets>
    <sheet name="CĐM52A" sheetId="1" r:id="rId1"/>
    <sheet name="CĐM52B" sheetId="2" r:id="rId2"/>
    <sheet name="CĐCN52A" sheetId="3" r:id="rId3"/>
    <sheet name="CĐCN52B" sheetId="4" r:id="rId4"/>
    <sheet name="BĐTHILẠI" sheetId="5" r:id="rId5"/>
  </sheets>
  <definedNames>
    <definedName name="_xlnm.Print_Titles" localSheetId="2">'CĐCN52A'!$12:$12</definedName>
    <definedName name="_xlnm.Print_Titles" localSheetId="0">'CĐM52A'!$12:$12</definedName>
    <definedName name="_xlnm.Print_Titles" localSheetId="1">'CĐM52B'!$12:$12</definedName>
  </definedNames>
  <calcPr fullCalcOnLoad="1"/>
</workbook>
</file>

<file path=xl/sharedStrings.xml><?xml version="1.0" encoding="utf-8"?>
<sst xmlns="http://schemas.openxmlformats.org/spreadsheetml/2006/main" count="449" uniqueCount="225">
  <si>
    <t>BỘ CÔNG THƯƠNG</t>
  </si>
  <si>
    <t>CỘNG HOÀ XÃ HỘI CHỦ NGHĨA VIỆT NAM</t>
  </si>
  <si>
    <t>TRƯỜNG ĐH CÔNG NGHIỆP QUẢNG NINH</t>
  </si>
  <si>
    <t>Độc lập – Tự do – Hạnh phúc</t>
  </si>
  <si>
    <t>________________</t>
  </si>
  <si>
    <t>_______________________</t>
  </si>
  <si>
    <t>Đã chỉnh sửa 04/10/12</t>
  </si>
  <si>
    <t>BÁO CÁO KẾT QUẢ GIẢNG DẠY - BẬC TRUNG HỌC</t>
  </si>
  <si>
    <t>Học phần:….…………………..…………………… Số ĐVH:…….</t>
  </si>
  <si>
    <t>Thời gian thi : ……………………………..</t>
  </si>
  <si>
    <t>Học kỳ: ……….., Năm học : 20..… - 20..…</t>
  </si>
  <si>
    <t>Lớp Cơ điện mỏ 52A</t>
  </si>
  <si>
    <t>TT</t>
  </si>
  <si>
    <t>Họ và tên</t>
  </si>
  <si>
    <t>Ngày
sinh</t>
  </si>
  <si>
    <t>Điểm
TBKT</t>
  </si>
  <si>
    <t>Điểm
thi</t>
  </si>
  <si>
    <t>Điểm
TKHP</t>
  </si>
  <si>
    <t>Ghi chú</t>
  </si>
  <si>
    <t xml:space="preserve">Nguyễn Thị Mai </t>
  </si>
  <si>
    <t>Anh</t>
  </si>
  <si>
    <t>Hàn Ngọc</t>
  </si>
  <si>
    <t>Bắc</t>
  </si>
  <si>
    <t xml:space="preserve">Nguyễn Văn </t>
  </si>
  <si>
    <t>Cường</t>
  </si>
  <si>
    <t>Nguyễn Quang</t>
  </si>
  <si>
    <t>Đỉnh</t>
  </si>
  <si>
    <t>Lương Văn</t>
  </si>
  <si>
    <t>Đường</t>
  </si>
  <si>
    <t>Phạm Quang</t>
  </si>
  <si>
    <t>Duy</t>
  </si>
  <si>
    <t>Hà</t>
  </si>
  <si>
    <t>Ngô Ngọc</t>
  </si>
  <si>
    <t>Hằng</t>
  </si>
  <si>
    <t xml:space="preserve">Bùi Đăng </t>
  </si>
  <si>
    <t>Hiệp</t>
  </si>
  <si>
    <t>Ngô Tuấn</t>
  </si>
  <si>
    <t>Nguyễn Văn</t>
  </si>
  <si>
    <t>Hoan</t>
  </si>
  <si>
    <t>Trần Văn</t>
  </si>
  <si>
    <t>Hùng</t>
  </si>
  <si>
    <t>Vũ Nhật</t>
  </si>
  <si>
    <t>Lợi</t>
  </si>
  <si>
    <t>Ngô Văn</t>
  </si>
  <si>
    <t>Long</t>
  </si>
  <si>
    <t>Lý Văn</t>
  </si>
  <si>
    <t>Lương</t>
  </si>
  <si>
    <t>Vũ Hoàng</t>
  </si>
  <si>
    <t>Minh</t>
  </si>
  <si>
    <t>Nguyên</t>
  </si>
  <si>
    <t>Hoàng Thị Phương</t>
  </si>
  <si>
    <t>Nhung</t>
  </si>
  <si>
    <t>Ngô Vương</t>
  </si>
  <si>
    <t>Quyền</t>
  </si>
  <si>
    <t>Trịnh Văn</t>
  </si>
  <si>
    <t>Quyết</t>
  </si>
  <si>
    <t>Nguyễn Ngọc</t>
  </si>
  <si>
    <t>Sơn</t>
  </si>
  <si>
    <t>Hoàng Tiến</t>
  </si>
  <si>
    <t>Sỹ</t>
  </si>
  <si>
    <t>Thăng</t>
  </si>
  <si>
    <t>Phạm Văn</t>
  </si>
  <si>
    <t>Thịnh</t>
  </si>
  <si>
    <t>Bùi Văn</t>
  </si>
  <si>
    <t>Thường</t>
  </si>
  <si>
    <t>Đào Văn</t>
  </si>
  <si>
    <t>Trường</t>
  </si>
  <si>
    <t>Tùng</t>
  </si>
  <si>
    <t>Đỗ Văn</t>
  </si>
  <si>
    <t>Võ</t>
  </si>
  <si>
    <t>Thiệu</t>
  </si>
  <si>
    <t xml:space="preserve">Trần Văn </t>
  </si>
  <si>
    <t>Việt</t>
  </si>
  <si>
    <t>XL</t>
  </si>
  <si>
    <t>SL</t>
  </si>
  <si>
    <t>%</t>
  </si>
  <si>
    <t xml:space="preserve">Tổng tham gia XL: </t>
  </si>
  <si>
    <t>XS</t>
  </si>
  <si>
    <t>TB</t>
  </si>
  <si>
    <t>Giỏi</t>
  </si>
  <si>
    <t>Yếu</t>
  </si>
  <si>
    <t>Khá</t>
  </si>
  <si>
    <t>Kém</t>
  </si>
  <si>
    <t>TB khá</t>
  </si>
  <si>
    <r>
      <t>Ghi chú :</t>
    </r>
    <r>
      <rPr>
        <i/>
        <sz val="12"/>
        <rFont val="Times New Roman"/>
        <family val="1"/>
      </rPr>
      <t xml:space="preserve"> Sinh viên chưa có điểm, giảng viên phải ghi rõ lý do vàp phần ghi chú của giáo viên. Báo cáo </t>
    </r>
  </si>
  <si>
    <t>kết quả học phần phải được gửi về phòng Đào tạo chậm nhất sau 1 tuần kể từ ngày thi, ghi theo</t>
  </si>
  <si>
    <t xml:space="preserve"> yêu  cầu các cột mục và đủ các chữ ký.</t>
  </si>
  <si>
    <t xml:space="preserve"> - Không bổ sung tên học sinh lớp khác vào bảng điểm.</t>
  </si>
  <si>
    <t xml:space="preserve">   Ngày........tháng .........năm 20....</t>
  </si>
  <si>
    <t>TRƯỞNG KHOA</t>
  </si>
  <si>
    <t>TRƯỞNG BỘ MÔN</t>
  </si>
  <si>
    <t>GIÁO VIÊN BỘ MÔN</t>
  </si>
  <si>
    <t>(Ký, ghi họ tên)</t>
  </si>
  <si>
    <t>Lớp Cơ điện mỏ 52B</t>
  </si>
  <si>
    <t>Phạm Ngọc</t>
  </si>
  <si>
    <t>Hải</t>
  </si>
  <si>
    <t>Nguyễn Thanh</t>
  </si>
  <si>
    <t>Nguyễn Mạnh</t>
  </si>
  <si>
    <t>Nguyễn Việt</t>
  </si>
  <si>
    <t>Huy</t>
  </si>
  <si>
    <t>Đỗ Tùng</t>
  </si>
  <si>
    <t>Lâm</t>
  </si>
  <si>
    <t>Lương Mã</t>
  </si>
  <si>
    <t>Đăng Công</t>
  </si>
  <si>
    <t>Vũ Đức</t>
  </si>
  <si>
    <t>Nghĩa</t>
  </si>
  <si>
    <t>Ngọc</t>
  </si>
  <si>
    <t xml:space="preserve">Đoàn Hải </t>
  </si>
  <si>
    <t>Ninh</t>
  </si>
  <si>
    <t>Quân</t>
  </si>
  <si>
    <t>Lê Văn</t>
  </si>
  <si>
    <t xml:space="preserve">Lê Thái </t>
  </si>
  <si>
    <t>Hoàng Vũ</t>
  </si>
  <si>
    <t>Tân</t>
  </si>
  <si>
    <t xml:space="preserve">Bùi Văn </t>
  </si>
  <si>
    <t>Thắng</t>
  </si>
  <si>
    <t xml:space="preserve">Cao Đức </t>
  </si>
  <si>
    <t>Thanh</t>
  </si>
  <si>
    <t xml:space="preserve">Nguyễn Quang </t>
  </si>
  <si>
    <t>Thành</t>
  </si>
  <si>
    <t>Nguyễn Trọng</t>
  </si>
  <si>
    <t>Thủy</t>
  </si>
  <si>
    <t xml:space="preserve">Nguyễn Bá </t>
  </si>
  <si>
    <t>Thụy</t>
  </si>
  <si>
    <t>Tiến</t>
  </si>
  <si>
    <t>Toàn</t>
  </si>
  <si>
    <t xml:space="preserve">Trần Quốc </t>
  </si>
  <si>
    <t>Toản</t>
  </si>
  <si>
    <t>Bùi Thị Thu</t>
  </si>
  <si>
    <t>Trang</t>
  </si>
  <si>
    <t xml:space="preserve">Lê Thanh </t>
  </si>
  <si>
    <t>Tuấn</t>
  </si>
  <si>
    <t>Tuyền</t>
  </si>
  <si>
    <t xml:space="preserve">Trần Đức </t>
  </si>
  <si>
    <t>Văn</t>
  </si>
  <si>
    <t>Dương Văn</t>
  </si>
  <si>
    <t>Vịnh</t>
  </si>
  <si>
    <t>Nguyễn Đức</t>
  </si>
  <si>
    <t>Vũ</t>
  </si>
  <si>
    <t xml:space="preserve"> Đoàn Thị </t>
  </si>
  <si>
    <t>Hoa</t>
  </si>
  <si>
    <t>Cao Văn</t>
  </si>
  <si>
    <t>Công</t>
  </si>
  <si>
    <t>Đức</t>
  </si>
  <si>
    <t>Hoàng</t>
  </si>
  <si>
    <t>Lực</t>
  </si>
  <si>
    <t>Mạnh</t>
  </si>
  <si>
    <t>Lớp Cơ điện Công nghiệp và Dân dụng 52B</t>
  </si>
  <si>
    <t>Vũ Quốc</t>
  </si>
  <si>
    <t xml:space="preserve">Nguyễn Mạnh </t>
  </si>
  <si>
    <t>Dương Trọng</t>
  </si>
  <si>
    <t>Giang</t>
  </si>
  <si>
    <t>Vũ Tuấn</t>
  </si>
  <si>
    <t>Bùi Đức</t>
  </si>
  <si>
    <t>Hiếu</t>
  </si>
  <si>
    <t>Hoàn</t>
  </si>
  <si>
    <t xml:space="preserve">Hoàng Thư </t>
  </si>
  <si>
    <t>Hà Huy</t>
  </si>
  <si>
    <t>Khánh</t>
  </si>
  <si>
    <t xml:space="preserve">Vũ Văn </t>
  </si>
  <si>
    <t>Kiên</t>
  </si>
  <si>
    <t xml:space="preserve">Đinh Bá </t>
  </si>
  <si>
    <t xml:space="preserve">Nguyễn Tiến </t>
  </si>
  <si>
    <t>Ngô Minh</t>
  </si>
  <si>
    <t>Nhường</t>
  </si>
  <si>
    <t>Dương Doãn</t>
  </si>
  <si>
    <t>Phong</t>
  </si>
  <si>
    <t>Trần Thị Anh</t>
  </si>
  <si>
    <t>Quyến</t>
  </si>
  <si>
    <t>Trương Văn</t>
  </si>
  <si>
    <t>Thái</t>
  </si>
  <si>
    <t>Phạm Đình</t>
  </si>
  <si>
    <t>Trọng</t>
  </si>
  <si>
    <t xml:space="preserve">Lê Văn </t>
  </si>
  <si>
    <r>
      <t xml:space="preserve">Thi lại (học lại) : </t>
    </r>
    <r>
      <rPr>
        <i/>
        <sz val="8"/>
        <rFont val="Times New Roman"/>
        <family val="1"/>
      </rPr>
      <t>……………………………………………………..</t>
    </r>
  </si>
  <si>
    <t>Họ và tên giáo viên giảng dạy : ………………………………</t>
  </si>
  <si>
    <r>
      <t xml:space="preserve">Lớp </t>
    </r>
    <r>
      <rPr>
        <i/>
        <sz val="8"/>
        <rFont val="Times New Roman"/>
        <family val="1"/>
      </rPr>
      <t>……………………………………………..</t>
    </r>
  </si>
  <si>
    <t>KĐ</t>
  </si>
  <si>
    <r>
      <t>Xếp loại :</t>
    </r>
    <r>
      <rPr>
        <sz val="13"/>
        <rFont val="Times New Roman"/>
        <family val="1"/>
      </rPr>
      <t xml:space="preserve"> </t>
    </r>
    <r>
      <rPr>
        <i/>
        <sz val="13"/>
        <rFont val="Times New Roman"/>
        <family val="1"/>
      </rPr>
      <t>Xuất sắc………SV……….%           Giỏi……......SV……...%            Khá: ………..SV……...%</t>
    </r>
  </si>
  <si>
    <t xml:space="preserve">    TBKhá……...SV…….%    Trung bình :……...SV……..%    Yếu :…….SV.……%     Kém :……..SV…….%</t>
  </si>
  <si>
    <t xml:space="preserve">Ghi chú: Học sinh chưa có điểm, giáo viên phải ghi rõ lý do vào cột ghi chú. </t>
  </si>
  <si>
    <t xml:space="preserve">Báo cáo kết quả học phần phải được gửi về phòng Đào tạo chậm nhất sau 1 tuần kể từ ngày thi, </t>
  </si>
  <si>
    <t xml:space="preserve"> ghi theo yêu cầu các cột mục và đủ các chữ ký.</t>
  </si>
  <si>
    <t xml:space="preserve">   Ngày.............tháng .......... năm 20....</t>
  </si>
  <si>
    <t>Nguyễn Tuấn</t>
  </si>
  <si>
    <t>Đạt</t>
  </si>
  <si>
    <t>Vương Quốc</t>
  </si>
  <si>
    <t>Quảng</t>
  </si>
  <si>
    <t xml:space="preserve">Trần Xuân </t>
  </si>
  <si>
    <t xml:space="preserve">Nguyễn Đức </t>
  </si>
  <si>
    <t>Đang</t>
  </si>
  <si>
    <t>Hanh</t>
  </si>
  <si>
    <t>Hòa</t>
  </si>
  <si>
    <t>Nguyễn Thị Thanh</t>
  </si>
  <si>
    <t xml:space="preserve">Hoa </t>
  </si>
  <si>
    <t>Tạ Thanh</t>
  </si>
  <si>
    <t>Vũ Huy</t>
  </si>
  <si>
    <t>Lãm</t>
  </si>
  <si>
    <t>Đoàn Văn</t>
  </si>
  <si>
    <t>May</t>
  </si>
  <si>
    <t xml:space="preserve">Trần Thị </t>
  </si>
  <si>
    <t>Phượng</t>
  </si>
  <si>
    <t>Ngô Thế</t>
  </si>
  <si>
    <t>Nguyễn Hồng</t>
  </si>
  <si>
    <t>Quang</t>
  </si>
  <si>
    <t>Nguyễn Thị</t>
  </si>
  <si>
    <t>Sao</t>
  </si>
  <si>
    <t>Phạm Hữu</t>
  </si>
  <si>
    <t>Tình</t>
  </si>
  <si>
    <t>Trung</t>
  </si>
  <si>
    <t xml:space="preserve">Phạm Xuân </t>
  </si>
  <si>
    <t xml:space="preserve">Đoàn quang </t>
  </si>
  <si>
    <t>Tú</t>
  </si>
  <si>
    <t>Tuân</t>
  </si>
  <si>
    <t>Phạm Thị</t>
  </si>
  <si>
    <t>Xuân</t>
  </si>
  <si>
    <t xml:space="preserve">Phạm Mạnh </t>
  </si>
  <si>
    <t xml:space="preserve">Phạm Văn </t>
  </si>
  <si>
    <t>Hưng</t>
  </si>
  <si>
    <t>Bùi Xuân</t>
  </si>
  <si>
    <t>Vương</t>
  </si>
  <si>
    <t xml:space="preserve">Nguyễn Trịnh </t>
  </si>
  <si>
    <t>Hồng</t>
  </si>
  <si>
    <t xml:space="preserve">Nguyễn Duy </t>
  </si>
  <si>
    <t>Lớp Cơ điện Công nghiệp và Dân dụng 52A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</si>
</sst>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809]dd\ mmmm\ yyyy"/>
    <numFmt numFmtId="174" formatCode="dd/mm/yy;@"/>
  </numFmts>
  <fonts count="22">
    <font>
      <sz val="12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7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i/>
      <sz val="8"/>
      <name val="Times New Roman"/>
      <family val="1"/>
    </font>
    <font>
      <sz val="8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color indexed="10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63"/>
      <name val="Times New Roman"/>
      <family val="1"/>
    </font>
    <font>
      <i/>
      <sz val="14"/>
      <color indexed="63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172" fontId="1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left" wrapText="1" indent="1"/>
    </xf>
    <xf numFmtId="0" fontId="3" fillId="0" borderId="6" xfId="0" applyFont="1" applyBorder="1" applyAlignment="1">
      <alignment wrapText="1"/>
    </xf>
    <xf numFmtId="49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72" fontId="1" fillId="0" borderId="4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172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49" fontId="14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/>
    </xf>
    <xf numFmtId="172" fontId="13" fillId="2" borderId="7" xfId="0" applyNumberFormat="1" applyFont="1" applyFill="1" applyBorder="1" applyAlignment="1">
      <alignment wrapText="1"/>
    </xf>
    <xf numFmtId="172" fontId="13" fillId="2" borderId="8" xfId="0" applyNumberFormat="1" applyFont="1" applyFill="1" applyBorder="1" applyAlignment="1">
      <alignment horizontal="left" wrapText="1"/>
    </xf>
    <xf numFmtId="14" fontId="13" fillId="2" borderId="8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/>
    </xf>
    <xf numFmtId="172" fontId="10" fillId="0" borderId="2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172" fontId="13" fillId="2" borderId="9" xfId="0" applyNumberFormat="1" applyFont="1" applyFill="1" applyBorder="1" applyAlignment="1">
      <alignment wrapText="1"/>
    </xf>
    <xf numFmtId="172" fontId="13" fillId="2" borderId="10" xfId="0" applyNumberFormat="1" applyFont="1" applyFill="1" applyBorder="1" applyAlignment="1">
      <alignment horizontal="left" wrapText="1"/>
    </xf>
    <xf numFmtId="14" fontId="13" fillId="2" borderId="3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/>
    </xf>
    <xf numFmtId="172" fontId="10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Fill="1" applyBorder="1" applyAlignment="1">
      <alignment horizontal="left" wrapText="1" indent="1"/>
    </xf>
    <xf numFmtId="0" fontId="13" fillId="0" borderId="6" xfId="0" applyFont="1" applyBorder="1" applyAlignment="1">
      <alignment wrapText="1"/>
    </xf>
    <xf numFmtId="49" fontId="13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172" fontId="10" fillId="0" borderId="4" xfId="0" applyNumberFormat="1" applyFont="1" applyBorder="1" applyAlignment="1">
      <alignment horizontal="center"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2" fontId="1" fillId="0" borderId="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72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174" fontId="3" fillId="2" borderId="2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174" fontId="3" fillId="2" borderId="3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174" fontId="3" fillId="0" borderId="3" xfId="0" applyNumberFormat="1" applyFont="1" applyBorder="1" applyAlignment="1">
      <alignment horizontal="center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14" fontId="3" fillId="2" borderId="2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14" fontId="3" fillId="2" borderId="3" xfId="0" applyNumberFormat="1" applyFont="1" applyFill="1" applyBorder="1" applyAlignment="1">
      <alignment horizontal="center"/>
    </xf>
    <xf numFmtId="0" fontId="18" fillId="2" borderId="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14" fontId="18" fillId="2" borderId="3" xfId="0" applyNumberFormat="1" applyFont="1" applyFill="1" applyBorder="1" applyAlignment="1">
      <alignment horizontal="center" vertical="center"/>
    </xf>
    <xf numFmtId="174" fontId="3" fillId="2" borderId="2" xfId="0" applyNumberFormat="1" applyFont="1" applyFill="1" applyBorder="1" applyAlignment="1">
      <alignment horizontal="center"/>
    </xf>
    <xf numFmtId="174" fontId="3" fillId="2" borderId="3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9" fillId="2" borderId="10" xfId="0" applyFont="1" applyFill="1" applyBorder="1" applyAlignment="1">
      <alignment horizontal="left" vertical="center"/>
    </xf>
    <xf numFmtId="14" fontId="19" fillId="2" borderId="3" xfId="0" applyNumberFormat="1" applyFont="1" applyFill="1" applyBorder="1" applyAlignment="1">
      <alignment horizontal="center" vertical="center"/>
    </xf>
    <xf numFmtId="0" fontId="20" fillId="2" borderId="9" xfId="0" applyNumberFormat="1" applyFont="1" applyFill="1" applyBorder="1" applyAlignment="1">
      <alignment horizontal="left"/>
    </xf>
    <xf numFmtId="0" fontId="20" fillId="2" borderId="10" xfId="0" applyNumberFormat="1" applyFont="1" applyFill="1" applyBorder="1" applyAlignment="1">
      <alignment horizontal="left"/>
    </xf>
    <xf numFmtId="14" fontId="21" fillId="2" borderId="3" xfId="0" applyNumberFormat="1" applyFont="1" applyFill="1" applyBorder="1" applyAlignment="1">
      <alignment horizontal="center"/>
    </xf>
    <xf numFmtId="14" fontId="20" fillId="2" borderId="3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0" fontId="3" fillId="2" borderId="10" xfId="0" applyNumberFormat="1" applyFont="1" applyFill="1" applyBorder="1" applyAlignment="1">
      <alignment horizontal="left"/>
    </xf>
    <xf numFmtId="0" fontId="18" fillId="2" borderId="9" xfId="0" applyFont="1" applyFill="1" applyBorder="1" applyAlignment="1">
      <alignment/>
    </xf>
    <xf numFmtId="0" fontId="18" fillId="2" borderId="10" xfId="0" applyFont="1" applyFill="1" applyBorder="1" applyAlignment="1">
      <alignment/>
    </xf>
    <xf numFmtId="14" fontId="18" fillId="2" borderId="3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66775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781050</xdr:colOff>
      <xdr:row>0</xdr:row>
      <xdr:rowOff>0</xdr:rowOff>
    </xdr:from>
    <xdr:to>
      <xdr:col>7</xdr:col>
      <xdr:colOff>161925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16242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1">
      <selection activeCell="A11" sqref="A1:IV16384"/>
    </sheetView>
  </sheetViews>
  <sheetFormatPr defaultColWidth="9.00390625" defaultRowHeight="21.75" customHeight="1"/>
  <cols>
    <col min="1" max="1" width="5.875" style="2" customWidth="1"/>
    <col min="2" max="2" width="19.50390625" style="2" customWidth="1"/>
    <col min="3" max="3" width="8.625" style="6" customWidth="1"/>
    <col min="4" max="4" width="10.75390625" style="5" customWidth="1"/>
    <col min="5" max="5" width="10.00390625" style="2" customWidth="1"/>
    <col min="6" max="6" width="10.25390625" style="2" customWidth="1"/>
    <col min="7" max="7" width="10.375" style="7" customWidth="1"/>
    <col min="8" max="8" width="12.875" style="2" customWidth="1"/>
    <col min="9" max="16384" width="9.00390625" style="2" customWidth="1"/>
  </cols>
  <sheetData>
    <row r="1" spans="1:8" ht="21.75" customHeight="1">
      <c r="A1" s="141" t="s">
        <v>0</v>
      </c>
      <c r="B1" s="142"/>
      <c r="C1" s="142"/>
      <c r="D1" s="142"/>
      <c r="E1" s="141" t="s">
        <v>1</v>
      </c>
      <c r="F1" s="142"/>
      <c r="G1" s="142"/>
      <c r="H1" s="142"/>
    </row>
    <row r="2" spans="1:8" ht="21.75" customHeight="1">
      <c r="A2" s="141" t="s">
        <v>2</v>
      </c>
      <c r="B2" s="142"/>
      <c r="C2" s="142"/>
      <c r="D2" s="142"/>
      <c r="E2" s="143" t="s">
        <v>3</v>
      </c>
      <c r="F2" s="144"/>
      <c r="G2" s="144"/>
      <c r="H2" s="144"/>
    </row>
    <row r="3" spans="1:8" ht="7.5" customHeight="1">
      <c r="A3" s="145" t="s">
        <v>4</v>
      </c>
      <c r="B3" s="145"/>
      <c r="C3" s="145"/>
      <c r="D3" s="145"/>
      <c r="E3" s="145" t="s">
        <v>5</v>
      </c>
      <c r="F3" s="145"/>
      <c r="G3" s="145"/>
      <c r="H3" s="145"/>
    </row>
    <row r="4" ht="21.75" customHeight="1">
      <c r="J4" s="2" t="s">
        <v>6</v>
      </c>
    </row>
    <row r="5" spans="1:11" ht="21.75" customHeight="1">
      <c r="A5" s="143" t="s">
        <v>7</v>
      </c>
      <c r="B5" s="144"/>
      <c r="C5" s="144"/>
      <c r="D5" s="144"/>
      <c r="E5" s="144"/>
      <c r="F5" s="144"/>
      <c r="G5" s="144"/>
      <c r="H5" s="144"/>
      <c r="I5" s="4"/>
      <c r="J5" s="4"/>
      <c r="K5" s="4"/>
    </row>
    <row r="6" spans="1:11" ht="21.75" customHeight="1">
      <c r="A6" s="4"/>
      <c r="B6" s="4"/>
      <c r="C6" s="8"/>
      <c r="D6" s="4"/>
      <c r="E6" s="4"/>
      <c r="F6" s="4"/>
      <c r="G6" s="4"/>
      <c r="H6" s="4"/>
      <c r="I6" s="4"/>
      <c r="J6" s="4"/>
      <c r="K6" s="4"/>
    </row>
    <row r="7" spans="1:11" ht="21.75" customHeight="1">
      <c r="A7" s="146" t="s">
        <v>8</v>
      </c>
      <c r="B7" s="147"/>
      <c r="C7" s="147"/>
      <c r="D7" s="147"/>
      <c r="E7" s="147"/>
      <c r="F7" s="147"/>
      <c r="G7" s="147"/>
      <c r="H7" s="147"/>
      <c r="I7" s="10"/>
      <c r="J7" s="10"/>
      <c r="K7" s="10"/>
    </row>
    <row r="8" spans="1:11" ht="21.75" customHeight="1">
      <c r="A8" s="146" t="s">
        <v>9</v>
      </c>
      <c r="B8" s="148"/>
      <c r="C8" s="148"/>
      <c r="D8" s="148"/>
      <c r="E8" s="148"/>
      <c r="F8" s="148"/>
      <c r="G8" s="148"/>
      <c r="H8" s="148"/>
      <c r="I8" s="10"/>
      <c r="J8" s="10"/>
      <c r="K8" s="10"/>
    </row>
    <row r="9" spans="1:11" ht="21.75" customHeight="1">
      <c r="A9" s="146" t="s">
        <v>10</v>
      </c>
      <c r="B9" s="148"/>
      <c r="C9" s="148"/>
      <c r="D9" s="148"/>
      <c r="E9" s="148"/>
      <c r="F9" s="148"/>
      <c r="G9" s="148"/>
      <c r="H9" s="148"/>
      <c r="I9" s="10"/>
      <c r="J9" s="10"/>
      <c r="K9" s="10"/>
    </row>
    <row r="10" spans="1:11" ht="21.75" customHeight="1">
      <c r="A10" s="146"/>
      <c r="B10" s="148"/>
      <c r="C10" s="148"/>
      <c r="D10" s="148"/>
      <c r="E10" s="148"/>
      <c r="F10" s="148"/>
      <c r="G10" s="148"/>
      <c r="H10" s="148"/>
      <c r="I10" s="10"/>
      <c r="J10" s="10"/>
      <c r="K10" s="10"/>
    </row>
    <row r="11" spans="1:8" ht="21.75" customHeight="1">
      <c r="A11" s="12" t="s">
        <v>11</v>
      </c>
      <c r="H11" s="13"/>
    </row>
    <row r="12" spans="1:8" s="17" customFormat="1" ht="43.5" customHeight="1">
      <c r="A12" s="14" t="s">
        <v>12</v>
      </c>
      <c r="B12" s="149" t="s">
        <v>13</v>
      </c>
      <c r="C12" s="150"/>
      <c r="D12" s="16" t="s">
        <v>14</v>
      </c>
      <c r="E12" s="16" t="s">
        <v>15</v>
      </c>
      <c r="F12" s="16" t="s">
        <v>16</v>
      </c>
      <c r="G12" s="16" t="s">
        <v>17</v>
      </c>
      <c r="H12" s="15" t="s">
        <v>18</v>
      </c>
    </row>
    <row r="13" spans="1:9" ht="21.75" customHeight="1">
      <c r="A13" s="18">
        <v>1</v>
      </c>
      <c r="B13" s="99" t="s">
        <v>21</v>
      </c>
      <c r="C13" s="100" t="s">
        <v>22</v>
      </c>
      <c r="D13" s="101">
        <v>34243</v>
      </c>
      <c r="E13" s="19"/>
      <c r="F13" s="19"/>
      <c r="G13" s="90">
        <f>(F13+E13)/2</f>
        <v>0</v>
      </c>
      <c r="H13" s="19"/>
      <c r="I13" s="2" t="str">
        <f>IF(G13&gt;=8.95,"Xuất sắc",IF(G13&gt;=7.95,"Giỏi",IF(G13&gt;=6.65,"Khá",IF(G13&gt;=5.95,"TB khá",IF(G13&gt;=4.95,"Trung bình",IF(G13&gt;=3.95,"Yếu",IF(G13&lt;3.95,"Kém")))))))</f>
        <v>Kém</v>
      </c>
    </row>
    <row r="14" spans="1:9" ht="21.75" customHeight="1">
      <c r="A14" s="21">
        <v>2</v>
      </c>
      <c r="B14" s="102" t="s">
        <v>25</v>
      </c>
      <c r="C14" s="103" t="s">
        <v>26</v>
      </c>
      <c r="D14" s="104">
        <v>34331</v>
      </c>
      <c r="E14" s="22"/>
      <c r="F14" s="22"/>
      <c r="G14" s="20">
        <f>(F14+E14)/2</f>
        <v>0</v>
      </c>
      <c r="H14" s="22"/>
      <c r="I14" s="2" t="str">
        <f>IF(G14&gt;=8.95,"Xuất sắc",IF(G14&gt;=7.95,"Giỏi",IF(G14&gt;=6.65,"Khá",IF(G14&gt;=5.95,"TB khá",IF(G14&gt;=4.95,"Trung bình",IF(G14&gt;=3.95,"Yếu",IF(G14&lt;3.95,"Kém")))))))</f>
        <v>Kém</v>
      </c>
    </row>
    <row r="15" spans="1:9" ht="21.75" customHeight="1">
      <c r="A15" s="21">
        <v>3</v>
      </c>
      <c r="B15" s="102" t="s">
        <v>27</v>
      </c>
      <c r="C15" s="103" t="s">
        <v>28</v>
      </c>
      <c r="D15" s="104">
        <v>34244</v>
      </c>
      <c r="E15" s="22"/>
      <c r="F15" s="22"/>
      <c r="G15" s="20">
        <f aca="true" t="shared" si="0" ref="G15:G42">(F15+E15)/2</f>
        <v>0</v>
      </c>
      <c r="H15" s="22"/>
      <c r="I15" s="2" t="str">
        <f aca="true" t="shared" si="1" ref="I15:I42">IF(G15&gt;=8.95,"Xuất sắc",IF(G15&gt;=7.95,"Giỏi",IF(G15&gt;=6.65,"Khá",IF(G15&gt;=5.95,"TB khá",IF(G15&gt;=4.95,"Trung bình",IF(G15&gt;=3.95,"Yếu",IF(G15&lt;3.95,"Kém")))))))</f>
        <v>Kém</v>
      </c>
    </row>
    <row r="16" spans="1:9" ht="21.75" customHeight="1">
      <c r="A16" s="21">
        <v>4</v>
      </c>
      <c r="B16" s="102" t="s">
        <v>29</v>
      </c>
      <c r="C16" s="103" t="s">
        <v>30</v>
      </c>
      <c r="D16" s="104">
        <v>32922</v>
      </c>
      <c r="E16" s="22"/>
      <c r="F16" s="22"/>
      <c r="G16" s="20">
        <f t="shared" si="0"/>
        <v>0</v>
      </c>
      <c r="H16" s="22"/>
      <c r="I16" s="2" t="str">
        <f t="shared" si="1"/>
        <v>Kém</v>
      </c>
    </row>
    <row r="17" spans="1:9" ht="21.75" customHeight="1">
      <c r="A17" s="21">
        <v>5</v>
      </c>
      <c r="B17" s="102" t="s">
        <v>23</v>
      </c>
      <c r="C17" s="103" t="s">
        <v>31</v>
      </c>
      <c r="D17" s="104">
        <v>33931</v>
      </c>
      <c r="E17" s="22"/>
      <c r="F17" s="22"/>
      <c r="G17" s="20">
        <f t="shared" si="0"/>
        <v>0</v>
      </c>
      <c r="H17" s="22"/>
      <c r="I17" s="2" t="str">
        <f t="shared" si="1"/>
        <v>Kém</v>
      </c>
    </row>
    <row r="18" spans="1:9" ht="21.75" customHeight="1">
      <c r="A18" s="21">
        <v>6</v>
      </c>
      <c r="B18" s="102" t="s">
        <v>32</v>
      </c>
      <c r="C18" s="103" t="s">
        <v>33</v>
      </c>
      <c r="D18" s="104">
        <v>33004</v>
      </c>
      <c r="E18" s="22"/>
      <c r="F18" s="22"/>
      <c r="G18" s="20">
        <f t="shared" si="0"/>
        <v>0</v>
      </c>
      <c r="H18" s="22"/>
      <c r="I18" s="2" t="str">
        <f t="shared" si="1"/>
        <v>Kém</v>
      </c>
    </row>
    <row r="19" spans="1:9" ht="21.75" customHeight="1">
      <c r="A19" s="21">
        <v>7</v>
      </c>
      <c r="B19" s="102" t="s">
        <v>34</v>
      </c>
      <c r="C19" s="103" t="s">
        <v>35</v>
      </c>
      <c r="D19" s="104">
        <v>32308</v>
      </c>
      <c r="E19" s="22"/>
      <c r="F19" s="22"/>
      <c r="G19" s="20">
        <f t="shared" si="0"/>
        <v>0</v>
      </c>
      <c r="H19" s="22"/>
      <c r="I19" s="2" t="str">
        <f t="shared" si="1"/>
        <v>Kém</v>
      </c>
    </row>
    <row r="20" spans="1:9" ht="21.75" customHeight="1">
      <c r="A20" s="21">
        <v>8</v>
      </c>
      <c r="B20" s="102" t="s">
        <v>36</v>
      </c>
      <c r="C20" s="103" t="s">
        <v>35</v>
      </c>
      <c r="D20" s="104">
        <v>34175</v>
      </c>
      <c r="E20" s="22"/>
      <c r="F20" s="22"/>
      <c r="G20" s="20">
        <f t="shared" si="0"/>
        <v>0</v>
      </c>
      <c r="H20" s="22"/>
      <c r="I20" s="2" t="str">
        <f t="shared" si="1"/>
        <v>Kém</v>
      </c>
    </row>
    <row r="21" spans="1:9" ht="21.75" customHeight="1">
      <c r="A21" s="21">
        <v>9</v>
      </c>
      <c r="B21" s="102" t="s">
        <v>37</v>
      </c>
      <c r="C21" s="103" t="s">
        <v>38</v>
      </c>
      <c r="D21" s="104">
        <v>34305</v>
      </c>
      <c r="E21" s="22"/>
      <c r="F21" s="22"/>
      <c r="G21" s="20">
        <f t="shared" si="0"/>
        <v>0</v>
      </c>
      <c r="H21" s="22"/>
      <c r="I21" s="2" t="str">
        <f t="shared" si="1"/>
        <v>Kém</v>
      </c>
    </row>
    <row r="22" spans="1:9" ht="21.75" customHeight="1">
      <c r="A22" s="21">
        <v>10</v>
      </c>
      <c r="B22" s="102" t="s">
        <v>39</v>
      </c>
      <c r="C22" s="103" t="s">
        <v>40</v>
      </c>
      <c r="D22" s="104">
        <v>34129</v>
      </c>
      <c r="E22" s="22"/>
      <c r="F22" s="22"/>
      <c r="G22" s="20">
        <f t="shared" si="0"/>
        <v>0</v>
      </c>
      <c r="H22" s="22"/>
      <c r="I22" s="2" t="str">
        <f t="shared" si="1"/>
        <v>Kém</v>
      </c>
    </row>
    <row r="23" spans="1:9" ht="21.75" customHeight="1">
      <c r="A23" s="21">
        <v>11</v>
      </c>
      <c r="B23" s="102" t="s">
        <v>43</v>
      </c>
      <c r="C23" s="103" t="s">
        <v>44</v>
      </c>
      <c r="D23" s="104">
        <v>33161</v>
      </c>
      <c r="E23" s="22"/>
      <c r="F23" s="22"/>
      <c r="G23" s="20">
        <f t="shared" si="0"/>
        <v>0</v>
      </c>
      <c r="H23" s="22"/>
      <c r="I23" s="2" t="str">
        <f t="shared" si="1"/>
        <v>Kém</v>
      </c>
    </row>
    <row r="24" spans="1:9" ht="21.75" customHeight="1">
      <c r="A24" s="21">
        <v>12</v>
      </c>
      <c r="B24" s="102" t="s">
        <v>45</v>
      </c>
      <c r="C24" s="103" t="s">
        <v>46</v>
      </c>
      <c r="D24" s="104">
        <v>33840</v>
      </c>
      <c r="E24" s="22"/>
      <c r="F24" s="22"/>
      <c r="G24" s="20">
        <f t="shared" si="0"/>
        <v>0</v>
      </c>
      <c r="H24" s="22"/>
      <c r="I24" s="2" t="str">
        <f t="shared" si="1"/>
        <v>Kém</v>
      </c>
    </row>
    <row r="25" spans="1:9" ht="21.75" customHeight="1">
      <c r="A25" s="21">
        <v>13</v>
      </c>
      <c r="B25" s="102" t="s">
        <v>47</v>
      </c>
      <c r="C25" s="103" t="s">
        <v>48</v>
      </c>
      <c r="D25" s="104">
        <v>33588</v>
      </c>
      <c r="E25" s="22"/>
      <c r="F25" s="22"/>
      <c r="G25" s="20">
        <f t="shared" si="0"/>
        <v>0</v>
      </c>
      <c r="H25" s="22"/>
      <c r="I25" s="2" t="str">
        <f t="shared" si="1"/>
        <v>Kém</v>
      </c>
    </row>
    <row r="26" spans="1:9" ht="21.75" customHeight="1">
      <c r="A26" s="21">
        <v>14</v>
      </c>
      <c r="B26" s="102" t="s">
        <v>37</v>
      </c>
      <c r="C26" s="103" t="s">
        <v>49</v>
      </c>
      <c r="D26" s="104">
        <v>33908</v>
      </c>
      <c r="E26" s="22"/>
      <c r="F26" s="22"/>
      <c r="G26" s="20">
        <f t="shared" si="0"/>
        <v>0</v>
      </c>
      <c r="H26" s="22"/>
      <c r="I26" s="2" t="str">
        <f t="shared" si="1"/>
        <v>Kém</v>
      </c>
    </row>
    <row r="27" spans="1:9" ht="21.75" customHeight="1">
      <c r="A27" s="21">
        <v>15</v>
      </c>
      <c r="B27" s="102" t="s">
        <v>50</v>
      </c>
      <c r="C27" s="103" t="s">
        <v>51</v>
      </c>
      <c r="D27" s="104">
        <v>33917</v>
      </c>
      <c r="E27" s="22"/>
      <c r="F27" s="22"/>
      <c r="G27" s="20">
        <f t="shared" si="0"/>
        <v>0</v>
      </c>
      <c r="H27" s="22"/>
      <c r="I27" s="2" t="str">
        <f t="shared" si="1"/>
        <v>Kém</v>
      </c>
    </row>
    <row r="28" spans="1:9" ht="21.75" customHeight="1">
      <c r="A28" s="21">
        <v>16</v>
      </c>
      <c r="B28" s="102" t="s">
        <v>52</v>
      </c>
      <c r="C28" s="103" t="s">
        <v>53</v>
      </c>
      <c r="D28" s="104">
        <v>33361</v>
      </c>
      <c r="E28" s="22"/>
      <c r="F28" s="22"/>
      <c r="G28" s="20">
        <f t="shared" si="0"/>
        <v>0</v>
      </c>
      <c r="H28" s="22"/>
      <c r="I28" s="2" t="str">
        <f t="shared" si="1"/>
        <v>Kém</v>
      </c>
    </row>
    <row r="29" spans="1:9" ht="21.75" customHeight="1">
      <c r="A29" s="21">
        <v>17</v>
      </c>
      <c r="B29" s="102" t="s">
        <v>54</v>
      </c>
      <c r="C29" s="103" t="s">
        <v>55</v>
      </c>
      <c r="D29" s="104">
        <v>33861</v>
      </c>
      <c r="E29" s="22"/>
      <c r="F29" s="22"/>
      <c r="G29" s="20">
        <f t="shared" si="0"/>
        <v>0</v>
      </c>
      <c r="H29" s="22"/>
      <c r="I29" s="2" t="str">
        <f t="shared" si="1"/>
        <v>Kém</v>
      </c>
    </row>
    <row r="30" spans="1:9" ht="21.75" customHeight="1">
      <c r="A30" s="21">
        <v>18</v>
      </c>
      <c r="B30" s="102" t="s">
        <v>56</v>
      </c>
      <c r="C30" s="103" t="s">
        <v>57</v>
      </c>
      <c r="D30" s="104">
        <v>34303</v>
      </c>
      <c r="E30" s="22"/>
      <c r="F30" s="22"/>
      <c r="G30" s="20">
        <f t="shared" si="0"/>
        <v>0</v>
      </c>
      <c r="H30" s="22"/>
      <c r="I30" s="2" t="str">
        <f t="shared" si="1"/>
        <v>Kém</v>
      </c>
    </row>
    <row r="31" spans="1:9" ht="21.75" customHeight="1">
      <c r="A31" s="21">
        <v>19</v>
      </c>
      <c r="B31" s="102" t="s">
        <v>58</v>
      </c>
      <c r="C31" s="103" t="s">
        <v>59</v>
      </c>
      <c r="D31" s="104">
        <v>33653</v>
      </c>
      <c r="E31" s="22"/>
      <c r="F31" s="22"/>
      <c r="G31" s="20">
        <f t="shared" si="0"/>
        <v>0</v>
      </c>
      <c r="H31" s="22"/>
      <c r="I31" s="2" t="str">
        <f t="shared" si="1"/>
        <v>Kém</v>
      </c>
    </row>
    <row r="32" spans="1:9" ht="21.75" customHeight="1">
      <c r="A32" s="21">
        <v>20</v>
      </c>
      <c r="B32" s="102" t="s">
        <v>37</v>
      </c>
      <c r="C32" s="103" t="s">
        <v>60</v>
      </c>
      <c r="D32" s="104">
        <v>33784</v>
      </c>
      <c r="E32" s="22"/>
      <c r="F32" s="22"/>
      <c r="G32" s="20">
        <f t="shared" si="0"/>
        <v>0</v>
      </c>
      <c r="H32" s="22"/>
      <c r="I32" s="2" t="str">
        <f t="shared" si="1"/>
        <v>Kém</v>
      </c>
    </row>
    <row r="33" spans="1:9" ht="21.75" customHeight="1">
      <c r="A33" s="21">
        <v>21</v>
      </c>
      <c r="B33" s="102" t="s">
        <v>61</v>
      </c>
      <c r="C33" s="103" t="s">
        <v>62</v>
      </c>
      <c r="D33" s="104">
        <v>33388</v>
      </c>
      <c r="E33" s="22"/>
      <c r="F33" s="22"/>
      <c r="G33" s="20">
        <f t="shared" si="0"/>
        <v>0</v>
      </c>
      <c r="H33" s="22"/>
      <c r="I33" s="2" t="str">
        <f t="shared" si="1"/>
        <v>Kém</v>
      </c>
    </row>
    <row r="34" spans="1:9" ht="21.75" customHeight="1">
      <c r="A34" s="21">
        <v>22</v>
      </c>
      <c r="B34" s="102" t="s">
        <v>63</v>
      </c>
      <c r="C34" s="103" t="s">
        <v>64</v>
      </c>
      <c r="D34" s="104">
        <v>33630</v>
      </c>
      <c r="E34" s="22"/>
      <c r="F34" s="22"/>
      <c r="G34" s="20">
        <f t="shared" si="0"/>
        <v>0</v>
      </c>
      <c r="H34" s="22"/>
      <c r="I34" s="2" t="str">
        <f t="shared" si="1"/>
        <v>Kém</v>
      </c>
    </row>
    <row r="35" spans="1:9" ht="21.75" customHeight="1">
      <c r="A35" s="21">
        <v>23</v>
      </c>
      <c r="B35" s="102" t="s">
        <v>65</v>
      </c>
      <c r="C35" s="103" t="s">
        <v>66</v>
      </c>
      <c r="D35" s="104">
        <v>34254</v>
      </c>
      <c r="E35" s="22"/>
      <c r="F35" s="22"/>
      <c r="G35" s="20">
        <f t="shared" si="0"/>
        <v>0</v>
      </c>
      <c r="H35" s="22"/>
      <c r="I35" s="2" t="str">
        <f t="shared" si="1"/>
        <v>Kém</v>
      </c>
    </row>
    <row r="36" spans="1:9" ht="21.75" customHeight="1">
      <c r="A36" s="21">
        <v>24</v>
      </c>
      <c r="B36" s="102" t="s">
        <v>37</v>
      </c>
      <c r="C36" s="103" t="s">
        <v>67</v>
      </c>
      <c r="D36" s="104">
        <v>34276</v>
      </c>
      <c r="E36" s="22"/>
      <c r="F36" s="22"/>
      <c r="G36" s="20">
        <f t="shared" si="0"/>
        <v>0</v>
      </c>
      <c r="H36" s="22"/>
      <c r="I36" s="2" t="str">
        <f t="shared" si="1"/>
        <v>Kém</v>
      </c>
    </row>
    <row r="37" spans="1:9" ht="21.75" customHeight="1">
      <c r="A37" s="21">
        <v>25</v>
      </c>
      <c r="B37" s="102" t="s">
        <v>68</v>
      </c>
      <c r="C37" s="103" t="s">
        <v>69</v>
      </c>
      <c r="D37" s="104">
        <v>34206</v>
      </c>
      <c r="E37" s="22"/>
      <c r="F37" s="22"/>
      <c r="G37" s="20">
        <f t="shared" si="0"/>
        <v>0</v>
      </c>
      <c r="H37" s="22"/>
      <c r="I37" s="2" t="str">
        <f t="shared" si="1"/>
        <v>Kém</v>
      </c>
    </row>
    <row r="38" spans="1:9" ht="21.75" customHeight="1">
      <c r="A38" s="21">
        <v>26</v>
      </c>
      <c r="B38" s="105" t="s">
        <v>23</v>
      </c>
      <c r="C38" s="106" t="s">
        <v>70</v>
      </c>
      <c r="D38" s="107">
        <v>33708</v>
      </c>
      <c r="E38" s="22"/>
      <c r="F38" s="22"/>
      <c r="G38" s="20">
        <f t="shared" si="0"/>
        <v>0</v>
      </c>
      <c r="H38" s="22"/>
      <c r="I38" s="2" t="str">
        <f t="shared" si="1"/>
        <v>Kém</v>
      </c>
    </row>
    <row r="39" spans="1:9" ht="21.75" customHeight="1">
      <c r="A39" s="21">
        <v>27</v>
      </c>
      <c r="B39" s="105" t="s">
        <v>71</v>
      </c>
      <c r="C39" s="106" t="s">
        <v>72</v>
      </c>
      <c r="D39" s="107">
        <v>33806</v>
      </c>
      <c r="E39" s="22"/>
      <c r="F39" s="22"/>
      <c r="G39" s="20">
        <f t="shared" si="0"/>
        <v>0</v>
      </c>
      <c r="H39" s="22"/>
      <c r="I39" s="2" t="str">
        <f t="shared" si="1"/>
        <v>Kém</v>
      </c>
    </row>
    <row r="40" spans="1:9" ht="21.75" customHeight="1">
      <c r="A40" s="21">
        <v>28</v>
      </c>
      <c r="B40" s="105" t="s">
        <v>104</v>
      </c>
      <c r="C40" s="106" t="s">
        <v>144</v>
      </c>
      <c r="D40" s="107">
        <v>33348</v>
      </c>
      <c r="E40" s="22"/>
      <c r="F40" s="22"/>
      <c r="G40" s="20">
        <f t="shared" si="0"/>
        <v>0</v>
      </c>
      <c r="H40" s="22"/>
      <c r="I40" s="2" t="str">
        <f t="shared" si="1"/>
        <v>Kém</v>
      </c>
    </row>
    <row r="41" spans="1:9" ht="21.75" customHeight="1">
      <c r="A41" s="21">
        <v>29</v>
      </c>
      <c r="B41" s="102" t="s">
        <v>19</v>
      </c>
      <c r="C41" s="103" t="s">
        <v>20</v>
      </c>
      <c r="D41" s="104">
        <v>33785</v>
      </c>
      <c r="E41" s="22"/>
      <c r="F41" s="22"/>
      <c r="G41" s="20">
        <f t="shared" si="0"/>
        <v>0</v>
      </c>
      <c r="H41" s="22"/>
      <c r="I41" s="2" t="str">
        <f t="shared" si="1"/>
        <v>Kém</v>
      </c>
    </row>
    <row r="42" spans="1:9" ht="21.75" customHeight="1">
      <c r="A42" s="21">
        <v>30</v>
      </c>
      <c r="B42" s="102" t="s">
        <v>41</v>
      </c>
      <c r="C42" s="103" t="s">
        <v>42</v>
      </c>
      <c r="D42" s="104">
        <v>33761</v>
      </c>
      <c r="E42" s="22"/>
      <c r="F42" s="22"/>
      <c r="G42" s="20">
        <f t="shared" si="0"/>
        <v>0</v>
      </c>
      <c r="H42" s="22"/>
      <c r="I42" s="2" t="str">
        <f t="shared" si="1"/>
        <v>Kém</v>
      </c>
    </row>
    <row r="43" spans="1:8" ht="21.75" customHeight="1">
      <c r="A43" s="23"/>
      <c r="B43" s="24"/>
      <c r="C43" s="25"/>
      <c r="D43" s="26"/>
      <c r="E43" s="27"/>
      <c r="F43" s="27"/>
      <c r="G43" s="28"/>
      <c r="H43" s="27"/>
    </row>
    <row r="45" spans="3:8" ht="21.75" customHeight="1">
      <c r="C45" s="3" t="s">
        <v>73</v>
      </c>
      <c r="D45" s="3" t="s">
        <v>74</v>
      </c>
      <c r="E45" s="3" t="s">
        <v>75</v>
      </c>
      <c r="F45" s="3" t="s">
        <v>73</v>
      </c>
      <c r="G45" s="3" t="s">
        <v>74</v>
      </c>
      <c r="H45" s="3" t="s">
        <v>75</v>
      </c>
    </row>
    <row r="46" spans="2:8" ht="21.75" customHeight="1">
      <c r="B46" s="2" t="s">
        <v>76</v>
      </c>
      <c r="C46" s="30" t="s">
        <v>77</v>
      </c>
      <c r="D46" s="30">
        <f>COUNTIF(I13:I42,"Xuất sắc")</f>
        <v>0</v>
      </c>
      <c r="E46" s="31">
        <f>D46*100/B47</f>
        <v>0</v>
      </c>
      <c r="F46" s="31" t="s">
        <v>78</v>
      </c>
      <c r="G46" s="30">
        <f>COUNTIF(I13:I42,"Trung bình")</f>
        <v>0</v>
      </c>
      <c r="H46" s="31">
        <f>G46*100/B47</f>
        <v>0</v>
      </c>
    </row>
    <row r="47" spans="2:8" ht="21.75" customHeight="1">
      <c r="B47" s="32">
        <f>D46+D47+D48+D49+G46+G47+G48</f>
        <v>30</v>
      </c>
      <c r="C47" s="30" t="s">
        <v>79</v>
      </c>
      <c r="D47" s="30">
        <f>COUNTIF(I13:I42,"Giỏi")</f>
        <v>0</v>
      </c>
      <c r="E47" s="31">
        <f>D47*100/B47</f>
        <v>0</v>
      </c>
      <c r="F47" s="31" t="s">
        <v>80</v>
      </c>
      <c r="G47" s="30">
        <f>COUNTIF(I13:I42,"Yếu")</f>
        <v>0</v>
      </c>
      <c r="H47" s="31">
        <f>G47*100/B47</f>
        <v>0</v>
      </c>
    </row>
    <row r="48" spans="3:8" ht="21.75" customHeight="1">
      <c r="C48" s="33" t="s">
        <v>81</v>
      </c>
      <c r="D48" s="30">
        <f>COUNTIF(I13:I42,"Khá")</f>
        <v>0</v>
      </c>
      <c r="E48" s="31">
        <f>D48*100/B47</f>
        <v>0</v>
      </c>
      <c r="F48" s="31" t="s">
        <v>82</v>
      </c>
      <c r="G48" s="30">
        <f>COUNTIF(I13:I42,"Kém")</f>
        <v>30</v>
      </c>
      <c r="H48" s="31">
        <f>G48*100/B47</f>
        <v>100</v>
      </c>
    </row>
    <row r="49" spans="3:8" ht="21.75" customHeight="1">
      <c r="C49" s="34" t="s">
        <v>83</v>
      </c>
      <c r="D49" s="30">
        <f>COUNTIF(I13:I42,"TB khá")</f>
        <v>0</v>
      </c>
      <c r="E49" s="31">
        <f>D49*100/B47</f>
        <v>0</v>
      </c>
      <c r="F49" s="31"/>
      <c r="G49" s="31"/>
      <c r="H49" s="31"/>
    </row>
    <row r="51" spans="1:9" s="39" customFormat="1" ht="21.75" customHeight="1">
      <c r="A51" s="35" t="s">
        <v>84</v>
      </c>
      <c r="B51" s="36"/>
      <c r="C51" s="37"/>
      <c r="D51" s="36"/>
      <c r="E51" s="36"/>
      <c r="F51" s="36"/>
      <c r="G51" s="36"/>
      <c r="H51" s="2"/>
      <c r="I51" s="38"/>
    </row>
    <row r="52" spans="1:9" s="39" customFormat="1" ht="21.75" customHeight="1">
      <c r="A52" s="40"/>
      <c r="B52" s="41" t="s">
        <v>85</v>
      </c>
      <c r="C52" s="42"/>
      <c r="D52" s="43"/>
      <c r="E52" s="43"/>
      <c r="F52" s="43"/>
      <c r="G52" s="43"/>
      <c r="I52" s="38"/>
    </row>
    <row r="53" spans="1:9" s="39" customFormat="1" ht="21.75" customHeight="1">
      <c r="A53" s="36"/>
      <c r="B53" s="44" t="s">
        <v>86</v>
      </c>
      <c r="C53" s="37"/>
      <c r="D53" s="36"/>
      <c r="E53" s="36"/>
      <c r="F53" s="36"/>
      <c r="G53" s="36"/>
      <c r="H53" s="2"/>
      <c r="I53" s="38"/>
    </row>
    <row r="54" spans="1:9" s="39" customFormat="1" ht="21.75" customHeight="1">
      <c r="A54" s="36"/>
      <c r="B54" s="45" t="s">
        <v>87</v>
      </c>
      <c r="C54" s="37"/>
      <c r="D54" s="36"/>
      <c r="E54" s="36"/>
      <c r="F54" s="36"/>
      <c r="G54" s="36"/>
      <c r="H54" s="2"/>
      <c r="I54" s="38"/>
    </row>
    <row r="55" spans="2:4" s="39" customFormat="1" ht="21.75" customHeight="1">
      <c r="B55" s="46"/>
      <c r="C55" s="47"/>
      <c r="D55" s="11"/>
    </row>
    <row r="56" spans="5:8" ht="21.75" customHeight="1">
      <c r="E56" s="9"/>
      <c r="F56" s="146" t="s">
        <v>88</v>
      </c>
      <c r="G56" s="146"/>
      <c r="H56" s="146"/>
    </row>
    <row r="57" spans="1:8" s="48" customFormat="1" ht="21.75" customHeight="1">
      <c r="A57" s="144" t="s">
        <v>89</v>
      </c>
      <c r="B57" s="144"/>
      <c r="C57" s="126" t="s">
        <v>90</v>
      </c>
      <c r="D57" s="126"/>
      <c r="E57" s="126"/>
      <c r="F57" s="143" t="s">
        <v>91</v>
      </c>
      <c r="G57" s="143"/>
      <c r="H57" s="143"/>
    </row>
    <row r="58" spans="1:8" s="49" customFormat="1" ht="21.75" customHeight="1">
      <c r="A58" s="151" t="s">
        <v>92</v>
      </c>
      <c r="B58" s="151"/>
      <c r="C58" s="151" t="s">
        <v>92</v>
      </c>
      <c r="D58" s="151"/>
      <c r="E58" s="151"/>
      <c r="F58" s="151" t="s">
        <v>92</v>
      </c>
      <c r="G58" s="151"/>
      <c r="H58" s="151"/>
    </row>
  </sheetData>
  <mergeCells count="19">
    <mergeCell ref="A58:B58"/>
    <mergeCell ref="C58:E58"/>
    <mergeCell ref="F58:H58"/>
    <mergeCell ref="F56:H56"/>
    <mergeCell ref="A57:B57"/>
    <mergeCell ref="C57:E57"/>
    <mergeCell ref="F57:H57"/>
    <mergeCell ref="A8:H8"/>
    <mergeCell ref="A9:H9"/>
    <mergeCell ref="A10:H10"/>
    <mergeCell ref="B12:C12"/>
    <mergeCell ref="A3:D3"/>
    <mergeCell ref="E3:H3"/>
    <mergeCell ref="A5:H5"/>
    <mergeCell ref="A7:H7"/>
    <mergeCell ref="A1:D1"/>
    <mergeCell ref="E1:H1"/>
    <mergeCell ref="A2:D2"/>
    <mergeCell ref="E2:H2"/>
  </mergeCells>
  <printOptions/>
  <pageMargins left="0.4724409448818898" right="0.2362204724409449" top="0.7874015748031497" bottom="0.2362204724409449" header="0.5118110236220472" footer="0.5118110236220472"/>
  <pageSetup horizontalDpi="600" verticalDpi="600" orientation="portrait" paperSize="9" r:id="rId1"/>
  <headerFooter alignWithMargins="0">
    <oddHeader>&amp;R&amp;"Times New Roman,Bold"&amp;9KĐ5230&amp;12&amp;P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28">
      <selection activeCell="A34" sqref="A1:IV16384"/>
    </sheetView>
  </sheetViews>
  <sheetFormatPr defaultColWidth="9.00390625" defaultRowHeight="19.5" customHeight="1"/>
  <cols>
    <col min="1" max="1" width="6.00390625" style="2" customWidth="1"/>
    <col min="2" max="2" width="18.25390625" style="2" customWidth="1"/>
    <col min="3" max="3" width="8.625" style="6" customWidth="1"/>
    <col min="4" max="4" width="12.875" style="5" customWidth="1"/>
    <col min="5" max="5" width="10.375" style="2" customWidth="1"/>
    <col min="6" max="6" width="10.625" style="2" customWidth="1"/>
    <col min="7" max="7" width="11.00390625" style="7" customWidth="1"/>
    <col min="8" max="8" width="13.375" style="2" customWidth="1"/>
    <col min="9" max="16384" width="9.00390625" style="2" customWidth="1"/>
  </cols>
  <sheetData>
    <row r="1" spans="1:8" ht="19.5" customHeight="1">
      <c r="A1" s="141" t="s">
        <v>0</v>
      </c>
      <c r="B1" s="142"/>
      <c r="C1" s="142"/>
      <c r="D1" s="142"/>
      <c r="E1" s="141" t="s">
        <v>1</v>
      </c>
      <c r="F1" s="142"/>
      <c r="G1" s="142"/>
      <c r="H1" s="142"/>
    </row>
    <row r="2" spans="1:8" ht="19.5" customHeight="1">
      <c r="A2" s="141" t="s">
        <v>2</v>
      </c>
      <c r="B2" s="142"/>
      <c r="C2" s="142"/>
      <c r="D2" s="142"/>
      <c r="E2" s="143" t="s">
        <v>3</v>
      </c>
      <c r="F2" s="144"/>
      <c r="G2" s="144"/>
      <c r="H2" s="144"/>
    </row>
    <row r="3" spans="1:8" ht="19.5" customHeight="1">
      <c r="A3" s="145" t="s">
        <v>4</v>
      </c>
      <c r="B3" s="145"/>
      <c r="C3" s="145"/>
      <c r="D3" s="145"/>
      <c r="E3" s="145" t="s">
        <v>5</v>
      </c>
      <c r="F3" s="145"/>
      <c r="G3" s="145"/>
      <c r="H3" s="145"/>
    </row>
    <row r="4" ht="19.5" customHeight="1">
      <c r="J4" s="2" t="s">
        <v>6</v>
      </c>
    </row>
    <row r="5" spans="1:11" ht="19.5" customHeight="1">
      <c r="A5" s="143" t="s">
        <v>7</v>
      </c>
      <c r="B5" s="144"/>
      <c r="C5" s="144"/>
      <c r="D5" s="144"/>
      <c r="E5" s="144"/>
      <c r="F5" s="144"/>
      <c r="G5" s="144"/>
      <c r="H5" s="144"/>
      <c r="I5" s="4"/>
      <c r="J5" s="4"/>
      <c r="K5" s="4"/>
    </row>
    <row r="6" spans="1:11" ht="19.5" customHeight="1">
      <c r="A6" s="4"/>
      <c r="B6" s="4"/>
      <c r="C6" s="8"/>
      <c r="D6" s="4"/>
      <c r="E6" s="4"/>
      <c r="F6" s="4"/>
      <c r="G6" s="4"/>
      <c r="H6" s="4"/>
      <c r="I6" s="4"/>
      <c r="J6" s="4"/>
      <c r="K6" s="4"/>
    </row>
    <row r="7" spans="1:11" ht="19.5" customHeight="1">
      <c r="A7" s="146" t="s">
        <v>8</v>
      </c>
      <c r="B7" s="147"/>
      <c r="C7" s="147"/>
      <c r="D7" s="147"/>
      <c r="E7" s="147"/>
      <c r="F7" s="147"/>
      <c r="G7" s="147"/>
      <c r="H7" s="147"/>
      <c r="I7" s="10"/>
      <c r="J7" s="10"/>
      <c r="K7" s="10"/>
    </row>
    <row r="8" spans="1:11" ht="19.5" customHeight="1">
      <c r="A8" s="146" t="s">
        <v>9</v>
      </c>
      <c r="B8" s="148"/>
      <c r="C8" s="148"/>
      <c r="D8" s="148"/>
      <c r="E8" s="148"/>
      <c r="F8" s="148"/>
      <c r="G8" s="148"/>
      <c r="H8" s="148"/>
      <c r="I8" s="10"/>
      <c r="J8" s="10"/>
      <c r="K8" s="10"/>
    </row>
    <row r="9" spans="1:11" ht="19.5" customHeight="1">
      <c r="A9" s="146" t="s">
        <v>10</v>
      </c>
      <c r="B9" s="148"/>
      <c r="C9" s="148"/>
      <c r="D9" s="148"/>
      <c r="E9" s="148"/>
      <c r="F9" s="148"/>
      <c r="G9" s="148"/>
      <c r="H9" s="148"/>
      <c r="I9" s="10"/>
      <c r="J9" s="10"/>
      <c r="K9" s="10"/>
    </row>
    <row r="10" spans="1:11" ht="19.5" customHeight="1">
      <c r="A10" s="146"/>
      <c r="B10" s="148"/>
      <c r="C10" s="148"/>
      <c r="D10" s="148"/>
      <c r="E10" s="148"/>
      <c r="F10" s="148"/>
      <c r="G10" s="148"/>
      <c r="H10" s="148"/>
      <c r="I10" s="10"/>
      <c r="J10" s="10"/>
      <c r="K10" s="10"/>
    </row>
    <row r="11" spans="1:8" ht="19.5" customHeight="1">
      <c r="A11" s="12" t="s">
        <v>93</v>
      </c>
      <c r="H11" s="13"/>
    </row>
    <row r="12" spans="1:8" s="17" customFormat="1" ht="37.5">
      <c r="A12" s="14" t="s">
        <v>12</v>
      </c>
      <c r="B12" s="149" t="s">
        <v>13</v>
      </c>
      <c r="C12" s="150"/>
      <c r="D12" s="16" t="s">
        <v>14</v>
      </c>
      <c r="E12" s="16" t="s">
        <v>15</v>
      </c>
      <c r="F12" s="16" t="s">
        <v>16</v>
      </c>
      <c r="G12" s="16" t="s">
        <v>17</v>
      </c>
      <c r="H12" s="15" t="s">
        <v>18</v>
      </c>
    </row>
    <row r="13" spans="1:9" ht="19.5" customHeight="1">
      <c r="A13" s="18">
        <v>1</v>
      </c>
      <c r="B13" s="108" t="s">
        <v>94</v>
      </c>
      <c r="C13" s="109" t="s">
        <v>95</v>
      </c>
      <c r="D13" s="120">
        <v>34228</v>
      </c>
      <c r="E13" s="19"/>
      <c r="F13" s="19"/>
      <c r="G13" s="90">
        <f>(F13+E13)/2</f>
        <v>0</v>
      </c>
      <c r="H13" s="19"/>
      <c r="I13" s="2" t="str">
        <f>IF(G13&gt;=8.95,"Xuất sắc",IF(G13&gt;=7.95,"Giỏi",IF(G13&gt;=6.65,"Khá",IF(G13&gt;=5.95,"TB khá",IF(G13&gt;=4.95,"Trung bình",IF(G13&gt;=3.95,"Yếu",IF(G13&lt;3.95,"Kém")))))))</f>
        <v>Kém</v>
      </c>
    </row>
    <row r="14" spans="1:9" ht="19.5" customHeight="1">
      <c r="A14" s="21">
        <v>2</v>
      </c>
      <c r="B14" s="111" t="s">
        <v>96</v>
      </c>
      <c r="C14" s="112" t="s">
        <v>40</v>
      </c>
      <c r="D14" s="104">
        <v>34306</v>
      </c>
      <c r="E14" s="22"/>
      <c r="F14" s="22"/>
      <c r="G14" s="20">
        <f>(F14+E14)/2</f>
        <v>0</v>
      </c>
      <c r="H14" s="22"/>
      <c r="I14" s="2" t="str">
        <f aca="true" t="shared" si="0" ref="I14:I46">IF(G14&gt;=8.95,"Xuất sắc",IF(G14&gt;=7.95,"Giỏi",IF(G14&gt;=6.65,"Khá",IF(G14&gt;=5.95,"TB khá",IF(G14&gt;=4.95,"Trung bình",IF(G14&gt;=3.95,"Yếu",IF(G14&lt;3.95,"Kém")))))))</f>
        <v>Kém</v>
      </c>
    </row>
    <row r="15" spans="1:9" ht="19.5" customHeight="1">
      <c r="A15" s="21">
        <v>3</v>
      </c>
      <c r="B15" s="114" t="s">
        <v>97</v>
      </c>
      <c r="C15" s="115" t="s">
        <v>40</v>
      </c>
      <c r="D15" s="121">
        <v>33812</v>
      </c>
      <c r="E15" s="22"/>
      <c r="F15" s="22"/>
      <c r="G15" s="20">
        <f aca="true" t="shared" si="1" ref="G15:G46">(F15+E15)/2</f>
        <v>0</v>
      </c>
      <c r="H15" s="22"/>
      <c r="I15" s="2" t="str">
        <f t="shared" si="0"/>
        <v>Kém</v>
      </c>
    </row>
    <row r="16" spans="1:9" ht="19.5" customHeight="1">
      <c r="A16" s="21">
        <v>4</v>
      </c>
      <c r="B16" s="111" t="s">
        <v>98</v>
      </c>
      <c r="C16" s="112" t="s">
        <v>99</v>
      </c>
      <c r="D16" s="104">
        <v>32516</v>
      </c>
      <c r="E16" s="22"/>
      <c r="F16" s="22"/>
      <c r="G16" s="20">
        <f t="shared" si="1"/>
        <v>0</v>
      </c>
      <c r="H16" s="22"/>
      <c r="I16" s="2" t="str">
        <f t="shared" si="0"/>
        <v>Kém</v>
      </c>
    </row>
    <row r="17" spans="1:9" ht="19.5" customHeight="1">
      <c r="A17" s="21">
        <v>5</v>
      </c>
      <c r="B17" s="111" t="s">
        <v>100</v>
      </c>
      <c r="C17" s="112" t="s">
        <v>101</v>
      </c>
      <c r="D17" s="104">
        <v>34076</v>
      </c>
      <c r="E17" s="22"/>
      <c r="F17" s="22"/>
      <c r="G17" s="20">
        <f t="shared" si="1"/>
        <v>0</v>
      </c>
      <c r="H17" s="22"/>
      <c r="I17" s="2" t="str">
        <f t="shared" si="0"/>
        <v>Kém</v>
      </c>
    </row>
    <row r="18" spans="1:9" ht="19.5" customHeight="1">
      <c r="A18" s="21">
        <v>6</v>
      </c>
      <c r="B18" s="111" t="s">
        <v>102</v>
      </c>
      <c r="C18" s="112" t="s">
        <v>44</v>
      </c>
      <c r="D18" s="104">
        <v>34168</v>
      </c>
      <c r="E18" s="22"/>
      <c r="F18" s="22"/>
      <c r="G18" s="20">
        <f t="shared" si="1"/>
        <v>0</v>
      </c>
      <c r="H18" s="22"/>
      <c r="I18" s="2" t="str">
        <f t="shared" si="0"/>
        <v>Kém</v>
      </c>
    </row>
    <row r="19" spans="1:9" ht="19.5" customHeight="1">
      <c r="A19" s="21">
        <v>7</v>
      </c>
      <c r="B19" s="111" t="s">
        <v>103</v>
      </c>
      <c r="C19" s="112" t="s">
        <v>48</v>
      </c>
      <c r="D19" s="104">
        <v>34017</v>
      </c>
      <c r="E19" s="22"/>
      <c r="F19" s="22"/>
      <c r="G19" s="20">
        <f t="shared" si="1"/>
        <v>0</v>
      </c>
      <c r="H19" s="22"/>
      <c r="I19" s="2" t="str">
        <f t="shared" si="0"/>
        <v>Kém</v>
      </c>
    </row>
    <row r="20" spans="1:9" ht="19.5" customHeight="1">
      <c r="A20" s="21">
        <v>8</v>
      </c>
      <c r="B20" s="111" t="s">
        <v>104</v>
      </c>
      <c r="C20" s="112" t="s">
        <v>105</v>
      </c>
      <c r="D20" s="104">
        <v>33554</v>
      </c>
      <c r="E20" s="22"/>
      <c r="F20" s="22"/>
      <c r="G20" s="20">
        <f t="shared" si="1"/>
        <v>0</v>
      </c>
      <c r="H20" s="22"/>
      <c r="I20" s="2" t="str">
        <f t="shared" si="0"/>
        <v>Kém</v>
      </c>
    </row>
    <row r="21" spans="1:9" ht="19.5" customHeight="1">
      <c r="A21" s="21">
        <v>9</v>
      </c>
      <c r="B21" s="111" t="s">
        <v>37</v>
      </c>
      <c r="C21" s="112" t="s">
        <v>106</v>
      </c>
      <c r="D21" s="104">
        <v>32253</v>
      </c>
      <c r="E21" s="22"/>
      <c r="F21" s="22"/>
      <c r="G21" s="20">
        <f t="shared" si="1"/>
        <v>0</v>
      </c>
      <c r="H21" s="22"/>
      <c r="I21" s="2" t="str">
        <f t="shared" si="0"/>
        <v>Kém</v>
      </c>
    </row>
    <row r="22" spans="1:9" ht="19.5" customHeight="1">
      <c r="A22" s="21">
        <v>10</v>
      </c>
      <c r="B22" s="111" t="s">
        <v>107</v>
      </c>
      <c r="C22" s="112" t="s">
        <v>108</v>
      </c>
      <c r="D22" s="104">
        <v>34330</v>
      </c>
      <c r="E22" s="22"/>
      <c r="F22" s="22"/>
      <c r="G22" s="20">
        <f t="shared" si="1"/>
        <v>0</v>
      </c>
      <c r="H22" s="22"/>
      <c r="I22" s="2" t="str">
        <f t="shared" si="0"/>
        <v>Kém</v>
      </c>
    </row>
    <row r="23" spans="1:9" ht="19.5" customHeight="1">
      <c r="A23" s="21">
        <v>11</v>
      </c>
      <c r="B23" s="111" t="s">
        <v>37</v>
      </c>
      <c r="C23" s="112" t="s">
        <v>109</v>
      </c>
      <c r="D23" s="104">
        <v>34192</v>
      </c>
      <c r="E23" s="22"/>
      <c r="F23" s="22"/>
      <c r="G23" s="20">
        <f t="shared" si="1"/>
        <v>0</v>
      </c>
      <c r="H23" s="22"/>
      <c r="I23" s="2" t="str">
        <f t="shared" si="0"/>
        <v>Kém</v>
      </c>
    </row>
    <row r="24" spans="1:9" ht="19.5" customHeight="1">
      <c r="A24" s="21">
        <v>12</v>
      </c>
      <c r="B24" s="111" t="s">
        <v>110</v>
      </c>
      <c r="C24" s="112" t="s">
        <v>55</v>
      </c>
      <c r="D24" s="104">
        <v>33818</v>
      </c>
      <c r="E24" s="22"/>
      <c r="F24" s="22"/>
      <c r="G24" s="20">
        <f t="shared" si="1"/>
        <v>0</v>
      </c>
      <c r="H24" s="22"/>
      <c r="I24" s="2" t="str">
        <f t="shared" si="0"/>
        <v>Kém</v>
      </c>
    </row>
    <row r="25" spans="1:9" ht="19.5" customHeight="1">
      <c r="A25" s="21">
        <v>13</v>
      </c>
      <c r="B25" s="111" t="s">
        <v>111</v>
      </c>
      <c r="C25" s="112" t="s">
        <v>57</v>
      </c>
      <c r="D25" s="104">
        <v>34103</v>
      </c>
      <c r="E25" s="22"/>
      <c r="F25" s="22"/>
      <c r="G25" s="20">
        <f t="shared" si="1"/>
        <v>0</v>
      </c>
      <c r="H25" s="22"/>
      <c r="I25" s="2" t="str">
        <f t="shared" si="0"/>
        <v>Kém</v>
      </c>
    </row>
    <row r="26" spans="1:9" ht="19.5" customHeight="1">
      <c r="A26" s="21">
        <v>14</v>
      </c>
      <c r="B26" s="111" t="s">
        <v>112</v>
      </c>
      <c r="C26" s="112" t="s">
        <v>113</v>
      </c>
      <c r="D26" s="104">
        <v>34255</v>
      </c>
      <c r="E26" s="22"/>
      <c r="F26" s="22"/>
      <c r="G26" s="20">
        <f t="shared" si="1"/>
        <v>0</v>
      </c>
      <c r="H26" s="22"/>
      <c r="I26" s="2" t="str">
        <f t="shared" si="0"/>
        <v>Kém</v>
      </c>
    </row>
    <row r="27" spans="1:9" ht="19.5" customHeight="1">
      <c r="A27" s="21">
        <v>15</v>
      </c>
      <c r="B27" s="111" t="s">
        <v>114</v>
      </c>
      <c r="C27" s="112" t="s">
        <v>115</v>
      </c>
      <c r="D27" s="104">
        <v>33962</v>
      </c>
      <c r="E27" s="22"/>
      <c r="F27" s="22"/>
      <c r="G27" s="20">
        <f t="shared" si="1"/>
        <v>0</v>
      </c>
      <c r="H27" s="22"/>
      <c r="I27" s="2" t="str">
        <f t="shared" si="0"/>
        <v>Kém</v>
      </c>
    </row>
    <row r="28" spans="1:9" ht="19.5" customHeight="1">
      <c r="A28" s="21">
        <v>16</v>
      </c>
      <c r="B28" s="111" t="s">
        <v>116</v>
      </c>
      <c r="C28" s="112" t="s">
        <v>115</v>
      </c>
      <c r="D28" s="104">
        <v>33187</v>
      </c>
      <c r="E28" s="22"/>
      <c r="F28" s="22"/>
      <c r="G28" s="20">
        <f t="shared" si="1"/>
        <v>0</v>
      </c>
      <c r="H28" s="22"/>
      <c r="I28" s="2" t="str">
        <f t="shared" si="0"/>
        <v>Kém</v>
      </c>
    </row>
    <row r="29" spans="1:9" ht="19.5" customHeight="1">
      <c r="A29" s="21">
        <v>17</v>
      </c>
      <c r="B29" s="114" t="s">
        <v>37</v>
      </c>
      <c r="C29" s="115" t="s">
        <v>117</v>
      </c>
      <c r="D29" s="121">
        <v>34307</v>
      </c>
      <c r="E29" s="22"/>
      <c r="F29" s="22"/>
      <c r="G29" s="20">
        <f t="shared" si="1"/>
        <v>0</v>
      </c>
      <c r="H29" s="22"/>
      <c r="I29" s="2" t="str">
        <f t="shared" si="0"/>
        <v>Kém</v>
      </c>
    </row>
    <row r="30" spans="1:9" ht="19.5" customHeight="1">
      <c r="A30" s="21">
        <v>18</v>
      </c>
      <c r="B30" s="111" t="s">
        <v>118</v>
      </c>
      <c r="C30" s="112" t="s">
        <v>119</v>
      </c>
      <c r="D30" s="104">
        <v>34306</v>
      </c>
      <c r="E30" s="22"/>
      <c r="F30" s="22"/>
      <c r="G30" s="20">
        <f t="shared" si="1"/>
        <v>0</v>
      </c>
      <c r="H30" s="22"/>
      <c r="I30" s="2" t="str">
        <f t="shared" si="0"/>
        <v>Kém</v>
      </c>
    </row>
    <row r="31" spans="1:9" ht="19.5" customHeight="1">
      <c r="A31" s="21">
        <v>19</v>
      </c>
      <c r="B31" s="111" t="s">
        <v>120</v>
      </c>
      <c r="C31" s="112" t="s">
        <v>121</v>
      </c>
      <c r="D31" s="104">
        <v>34219</v>
      </c>
      <c r="E31" s="22"/>
      <c r="F31" s="22"/>
      <c r="G31" s="20">
        <f t="shared" si="1"/>
        <v>0</v>
      </c>
      <c r="H31" s="22"/>
      <c r="I31" s="2" t="str">
        <f t="shared" si="0"/>
        <v>Kém</v>
      </c>
    </row>
    <row r="32" spans="1:9" ht="19.5" customHeight="1">
      <c r="A32" s="21">
        <v>20</v>
      </c>
      <c r="B32" s="111" t="s">
        <v>122</v>
      </c>
      <c r="C32" s="112" t="s">
        <v>123</v>
      </c>
      <c r="D32" s="104">
        <v>34257</v>
      </c>
      <c r="E32" s="22"/>
      <c r="F32" s="22"/>
      <c r="G32" s="20">
        <f t="shared" si="1"/>
        <v>0</v>
      </c>
      <c r="H32" s="22"/>
      <c r="I32" s="2" t="str">
        <f t="shared" si="0"/>
        <v>Kém</v>
      </c>
    </row>
    <row r="33" spans="1:9" ht="19.5" customHeight="1">
      <c r="A33" s="21">
        <v>21</v>
      </c>
      <c r="B33" s="114" t="s">
        <v>61</v>
      </c>
      <c r="C33" s="115" t="s">
        <v>124</v>
      </c>
      <c r="D33" s="121">
        <v>33971</v>
      </c>
      <c r="E33" s="22"/>
      <c r="F33" s="22"/>
      <c r="G33" s="20">
        <f t="shared" si="1"/>
        <v>0</v>
      </c>
      <c r="H33" s="22"/>
      <c r="I33" s="2" t="str">
        <f t="shared" si="0"/>
        <v>Kém</v>
      </c>
    </row>
    <row r="34" spans="1:9" ht="19.5" customHeight="1">
      <c r="A34" s="21">
        <v>22</v>
      </c>
      <c r="B34" s="111" t="s">
        <v>61</v>
      </c>
      <c r="C34" s="112" t="s">
        <v>125</v>
      </c>
      <c r="D34" s="104">
        <v>33810</v>
      </c>
      <c r="E34" s="22"/>
      <c r="F34" s="22"/>
      <c r="G34" s="20">
        <f t="shared" si="1"/>
        <v>0</v>
      </c>
      <c r="H34" s="22"/>
      <c r="I34" s="2" t="str">
        <f t="shared" si="0"/>
        <v>Kém</v>
      </c>
    </row>
    <row r="35" spans="1:9" ht="19.5" customHeight="1">
      <c r="A35" s="21">
        <v>23</v>
      </c>
      <c r="B35" s="111" t="s">
        <v>126</v>
      </c>
      <c r="C35" s="112" t="s">
        <v>127</v>
      </c>
      <c r="D35" s="104">
        <v>33996</v>
      </c>
      <c r="E35" s="22"/>
      <c r="F35" s="22"/>
      <c r="G35" s="20">
        <f t="shared" si="1"/>
        <v>0</v>
      </c>
      <c r="H35" s="22"/>
      <c r="I35" s="2" t="str">
        <f t="shared" si="0"/>
        <v>Kém</v>
      </c>
    </row>
    <row r="36" spans="1:9" ht="19.5" customHeight="1">
      <c r="A36" s="21">
        <v>24</v>
      </c>
      <c r="B36" s="111" t="s">
        <v>128</v>
      </c>
      <c r="C36" s="112" t="s">
        <v>129</v>
      </c>
      <c r="D36" s="104">
        <v>34292</v>
      </c>
      <c r="E36" s="22"/>
      <c r="F36" s="22"/>
      <c r="G36" s="20">
        <f t="shared" si="1"/>
        <v>0</v>
      </c>
      <c r="H36" s="22"/>
      <c r="I36" s="2" t="str">
        <f t="shared" si="0"/>
        <v>Kém</v>
      </c>
    </row>
    <row r="37" spans="1:9" ht="19.5" customHeight="1">
      <c r="A37" s="21">
        <v>25</v>
      </c>
      <c r="B37" s="111" t="s">
        <v>130</v>
      </c>
      <c r="C37" s="112" t="s">
        <v>131</v>
      </c>
      <c r="D37" s="104">
        <v>32647</v>
      </c>
      <c r="E37" s="22"/>
      <c r="F37" s="22"/>
      <c r="G37" s="20">
        <f t="shared" si="1"/>
        <v>0</v>
      </c>
      <c r="H37" s="22"/>
      <c r="I37" s="2" t="str">
        <f t="shared" si="0"/>
        <v>Kém</v>
      </c>
    </row>
    <row r="38" spans="1:9" ht="19.5" customHeight="1">
      <c r="A38" s="21">
        <v>26</v>
      </c>
      <c r="B38" s="111" t="s">
        <v>37</v>
      </c>
      <c r="C38" s="112" t="s">
        <v>132</v>
      </c>
      <c r="D38" s="104">
        <v>34226</v>
      </c>
      <c r="E38" s="22"/>
      <c r="F38" s="22"/>
      <c r="G38" s="20">
        <f t="shared" si="1"/>
        <v>0</v>
      </c>
      <c r="H38" s="22"/>
      <c r="I38" s="2" t="str">
        <f t="shared" si="0"/>
        <v>Kém</v>
      </c>
    </row>
    <row r="39" spans="1:9" ht="19.5" customHeight="1">
      <c r="A39" s="21">
        <v>27</v>
      </c>
      <c r="B39" s="114" t="s">
        <v>133</v>
      </c>
      <c r="C39" s="115" t="s">
        <v>134</v>
      </c>
      <c r="D39" s="121">
        <v>33989</v>
      </c>
      <c r="E39" s="22"/>
      <c r="F39" s="22"/>
      <c r="G39" s="20">
        <f t="shared" si="1"/>
        <v>0</v>
      </c>
      <c r="H39" s="22"/>
      <c r="I39" s="2" t="str">
        <f t="shared" si="0"/>
        <v>Kém</v>
      </c>
    </row>
    <row r="40" spans="1:9" ht="19.5" customHeight="1">
      <c r="A40" s="21">
        <v>28</v>
      </c>
      <c r="B40" s="111" t="s">
        <v>135</v>
      </c>
      <c r="C40" s="112" t="s">
        <v>136</v>
      </c>
      <c r="D40" s="104">
        <v>33765</v>
      </c>
      <c r="E40" s="22"/>
      <c r="F40" s="22"/>
      <c r="G40" s="20">
        <f t="shared" si="1"/>
        <v>0</v>
      </c>
      <c r="H40" s="22"/>
      <c r="I40" s="2" t="str">
        <f t="shared" si="0"/>
        <v>Kém</v>
      </c>
    </row>
    <row r="41" spans="1:9" ht="19.5" customHeight="1">
      <c r="A41" s="21">
        <v>29</v>
      </c>
      <c r="B41" s="111" t="s">
        <v>137</v>
      </c>
      <c r="C41" s="112" t="s">
        <v>138</v>
      </c>
      <c r="D41" s="104">
        <v>33110</v>
      </c>
      <c r="E41" s="22"/>
      <c r="F41" s="22"/>
      <c r="G41" s="20">
        <f t="shared" si="1"/>
        <v>0</v>
      </c>
      <c r="H41" s="22"/>
      <c r="I41" s="2" t="str">
        <f t="shared" si="0"/>
        <v>Kém</v>
      </c>
    </row>
    <row r="42" spans="1:9" ht="19.5" customHeight="1">
      <c r="A42" s="21">
        <v>30</v>
      </c>
      <c r="B42" s="111" t="s">
        <v>139</v>
      </c>
      <c r="C42" s="112" t="s">
        <v>140</v>
      </c>
      <c r="D42" s="104">
        <v>34239</v>
      </c>
      <c r="E42" s="22"/>
      <c r="F42" s="22"/>
      <c r="G42" s="20">
        <f t="shared" si="1"/>
        <v>0</v>
      </c>
      <c r="H42" s="22"/>
      <c r="I42" s="2" t="str">
        <f t="shared" si="0"/>
        <v>Kém</v>
      </c>
    </row>
    <row r="43" spans="1:9" ht="19.5" customHeight="1">
      <c r="A43" s="21">
        <v>31</v>
      </c>
      <c r="B43" s="111" t="s">
        <v>141</v>
      </c>
      <c r="C43" s="112" t="s">
        <v>40</v>
      </c>
      <c r="D43" s="104">
        <v>34211</v>
      </c>
      <c r="E43" s="22"/>
      <c r="F43" s="22"/>
      <c r="G43" s="20">
        <f t="shared" si="1"/>
        <v>0</v>
      </c>
      <c r="H43" s="22"/>
      <c r="I43" s="2" t="str">
        <f t="shared" si="0"/>
        <v>Kém</v>
      </c>
    </row>
    <row r="44" spans="1:9" ht="19.5" customHeight="1">
      <c r="A44" s="21">
        <v>32</v>
      </c>
      <c r="B44" s="111" t="s">
        <v>184</v>
      </c>
      <c r="C44" s="112" t="s">
        <v>185</v>
      </c>
      <c r="D44" s="104">
        <v>32489</v>
      </c>
      <c r="E44" s="22"/>
      <c r="F44" s="22"/>
      <c r="G44" s="20">
        <f t="shared" si="1"/>
        <v>0</v>
      </c>
      <c r="H44" s="22"/>
      <c r="I44" s="2" t="str">
        <f t="shared" si="0"/>
        <v>Kém</v>
      </c>
    </row>
    <row r="45" spans="1:9" ht="19.5" customHeight="1">
      <c r="A45" s="21">
        <v>33</v>
      </c>
      <c r="B45" s="111" t="s">
        <v>23</v>
      </c>
      <c r="C45" s="112" t="s">
        <v>143</v>
      </c>
      <c r="D45" s="104">
        <v>33919</v>
      </c>
      <c r="E45" s="22"/>
      <c r="F45" s="22"/>
      <c r="G45" s="20">
        <f t="shared" si="1"/>
        <v>0</v>
      </c>
      <c r="H45" s="22"/>
      <c r="I45" s="2" t="str">
        <f t="shared" si="0"/>
        <v>Kém</v>
      </c>
    </row>
    <row r="46" spans="1:9" ht="19.5" customHeight="1">
      <c r="A46" s="21">
        <v>34</v>
      </c>
      <c r="B46" s="111" t="s">
        <v>186</v>
      </c>
      <c r="C46" s="112" t="s">
        <v>187</v>
      </c>
      <c r="D46" s="104">
        <v>34287</v>
      </c>
      <c r="E46" s="22"/>
      <c r="F46" s="22"/>
      <c r="G46" s="20">
        <f t="shared" si="1"/>
        <v>0</v>
      </c>
      <c r="H46" s="22"/>
      <c r="I46" s="2" t="str">
        <f t="shared" si="0"/>
        <v>Kém</v>
      </c>
    </row>
    <row r="47" spans="1:8" ht="19.5" customHeight="1">
      <c r="A47" s="23"/>
      <c r="B47" s="24"/>
      <c r="C47" s="25"/>
      <c r="D47" s="26"/>
      <c r="E47" s="27"/>
      <c r="F47" s="27"/>
      <c r="G47" s="28"/>
      <c r="H47" s="27"/>
    </row>
    <row r="49" spans="3:8" ht="19.5" customHeight="1">
      <c r="C49" s="3" t="s">
        <v>73</v>
      </c>
      <c r="D49" s="3" t="s">
        <v>74</v>
      </c>
      <c r="E49" s="3" t="s">
        <v>75</v>
      </c>
      <c r="F49" s="3" t="s">
        <v>73</v>
      </c>
      <c r="G49" s="3" t="s">
        <v>74</v>
      </c>
      <c r="H49" s="3" t="s">
        <v>75</v>
      </c>
    </row>
    <row r="50" spans="2:8" ht="19.5" customHeight="1">
      <c r="B50" s="2" t="s">
        <v>76</v>
      </c>
      <c r="C50" s="30" t="s">
        <v>77</v>
      </c>
      <c r="D50" s="30">
        <f>COUNTIF(I13:I46,"Xuất sắc")</f>
        <v>0</v>
      </c>
      <c r="E50" s="31">
        <f>D50*100/B51</f>
        <v>0</v>
      </c>
      <c r="F50" s="31" t="s">
        <v>78</v>
      </c>
      <c r="G50" s="30">
        <f>COUNTIF(I13:I46,"Trung bình")</f>
        <v>0</v>
      </c>
      <c r="H50" s="31">
        <f>G50*100/B51</f>
        <v>0</v>
      </c>
    </row>
    <row r="51" spans="2:8" ht="19.5" customHeight="1">
      <c r="B51" s="32">
        <f>D50+D51+D52+D53+G50+G51+G52</f>
        <v>34</v>
      </c>
      <c r="C51" s="30" t="s">
        <v>79</v>
      </c>
      <c r="D51" s="30">
        <f>COUNTIF(I13:I46,"Giỏi")</f>
        <v>0</v>
      </c>
      <c r="E51" s="31">
        <f>D51*100/B51</f>
        <v>0</v>
      </c>
      <c r="F51" s="31" t="s">
        <v>80</v>
      </c>
      <c r="G51" s="30">
        <f>COUNTIF(I13:I46,"Yếu")</f>
        <v>0</v>
      </c>
      <c r="H51" s="31">
        <f>G51*100/B51</f>
        <v>0</v>
      </c>
    </row>
    <row r="52" spans="3:8" ht="19.5" customHeight="1">
      <c r="C52" s="33" t="s">
        <v>81</v>
      </c>
      <c r="D52" s="30">
        <f>COUNTIF(I13:I46,"Khá")</f>
        <v>0</v>
      </c>
      <c r="E52" s="31">
        <f>D52*100/B51</f>
        <v>0</v>
      </c>
      <c r="F52" s="31" t="s">
        <v>82</v>
      </c>
      <c r="G52" s="30">
        <f>COUNTIF(I13:I46,"Kém")</f>
        <v>34</v>
      </c>
      <c r="H52" s="31">
        <f>G52*100/B51</f>
        <v>100</v>
      </c>
    </row>
    <row r="53" spans="3:8" ht="19.5" customHeight="1">
      <c r="C53" s="34" t="s">
        <v>83</v>
      </c>
      <c r="D53" s="30">
        <f>COUNTIF(I13:I46,"TB khá")</f>
        <v>0</v>
      </c>
      <c r="E53" s="31">
        <f>D53*100/B51</f>
        <v>0</v>
      </c>
      <c r="F53" s="31"/>
      <c r="G53" s="31"/>
      <c r="H53" s="31"/>
    </row>
    <row r="55" spans="1:8" s="39" customFormat="1" ht="19.5" customHeight="1">
      <c r="A55" s="35" t="s">
        <v>84</v>
      </c>
      <c r="B55" s="36"/>
      <c r="C55" s="37"/>
      <c r="D55" s="1"/>
      <c r="E55" s="36"/>
      <c r="F55" s="36"/>
      <c r="G55" s="36"/>
      <c r="H55" s="2"/>
    </row>
    <row r="56" spans="1:7" s="39" customFormat="1" ht="19.5" customHeight="1">
      <c r="A56" s="40"/>
      <c r="B56" s="41" t="s">
        <v>85</v>
      </c>
      <c r="C56" s="42"/>
      <c r="D56" s="50"/>
      <c r="E56" s="43"/>
      <c r="F56" s="43"/>
      <c r="G56" s="43"/>
    </row>
    <row r="57" spans="1:8" s="39" customFormat="1" ht="19.5" customHeight="1">
      <c r="A57" s="36"/>
      <c r="B57" s="44" t="s">
        <v>86</v>
      </c>
      <c r="C57" s="37"/>
      <c r="D57" s="1"/>
      <c r="E57" s="36"/>
      <c r="F57" s="36"/>
      <c r="G57" s="36"/>
      <c r="H57" s="2"/>
    </row>
    <row r="58" spans="1:8" s="39" customFormat="1" ht="19.5" customHeight="1">
      <c r="A58" s="36"/>
      <c r="B58" s="45" t="s">
        <v>87</v>
      </c>
      <c r="C58" s="37"/>
      <c r="D58" s="1"/>
      <c r="E58" s="36"/>
      <c r="F58" s="36"/>
      <c r="G58" s="36"/>
      <c r="H58" s="2"/>
    </row>
    <row r="59" spans="2:4" s="39" customFormat="1" ht="19.5" customHeight="1">
      <c r="B59" s="46"/>
      <c r="C59" s="47"/>
      <c r="D59" s="11"/>
    </row>
    <row r="60" spans="5:8" ht="19.5" customHeight="1">
      <c r="E60" s="9"/>
      <c r="F60" s="146" t="s">
        <v>88</v>
      </c>
      <c r="G60" s="146"/>
      <c r="H60" s="146"/>
    </row>
    <row r="61" spans="1:8" s="48" customFormat="1" ht="19.5" customHeight="1">
      <c r="A61" s="144" t="s">
        <v>89</v>
      </c>
      <c r="B61" s="144"/>
      <c r="C61" s="126" t="s">
        <v>90</v>
      </c>
      <c r="D61" s="126"/>
      <c r="E61" s="126"/>
      <c r="F61" s="143" t="s">
        <v>91</v>
      </c>
      <c r="G61" s="143"/>
      <c r="H61" s="143"/>
    </row>
    <row r="62" spans="1:8" s="49" customFormat="1" ht="19.5" customHeight="1">
      <c r="A62" s="151" t="s">
        <v>92</v>
      </c>
      <c r="B62" s="151"/>
      <c r="C62" s="151" t="s">
        <v>92</v>
      </c>
      <c r="D62" s="151"/>
      <c r="E62" s="151"/>
      <c r="F62" s="151" t="s">
        <v>92</v>
      </c>
      <c r="G62" s="151"/>
      <c r="H62" s="151"/>
    </row>
    <row r="63" ht="19.5" customHeight="1">
      <c r="B63" s="39"/>
    </row>
  </sheetData>
  <mergeCells count="19">
    <mergeCell ref="A62:B62"/>
    <mergeCell ref="C62:E62"/>
    <mergeCell ref="F62:H62"/>
    <mergeCell ref="F60:H60"/>
    <mergeCell ref="A61:B61"/>
    <mergeCell ref="C61:E61"/>
    <mergeCell ref="F61:H61"/>
    <mergeCell ref="A8:H8"/>
    <mergeCell ref="A9:H9"/>
    <mergeCell ref="A10:H10"/>
    <mergeCell ref="B12:C12"/>
    <mergeCell ref="A3:D3"/>
    <mergeCell ref="E3:H3"/>
    <mergeCell ref="A5:H5"/>
    <mergeCell ref="A7:H7"/>
    <mergeCell ref="A1:D1"/>
    <mergeCell ref="E1:H1"/>
    <mergeCell ref="A2:D2"/>
    <mergeCell ref="E2:H2"/>
  </mergeCells>
  <printOptions/>
  <pageMargins left="0.4724409448818898" right="0.2362204724409449" top="0.7874015748031497" bottom="0.2362204724409449" header="0.5118110236220472" footer="0.5118110236220472"/>
  <pageSetup horizontalDpi="600" verticalDpi="600" orientation="portrait" r:id="rId1"/>
  <headerFooter alignWithMargins="0">
    <oddHeader>&amp;R&amp;"Times New Roman,Bold"&amp;9KĐ5234&amp;12&amp;P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43">
      <selection activeCell="M54" sqref="M54"/>
    </sheetView>
  </sheetViews>
  <sheetFormatPr defaultColWidth="9.00390625" defaultRowHeight="17.25" customHeight="1"/>
  <cols>
    <col min="1" max="1" width="5.875" style="2" customWidth="1"/>
    <col min="2" max="2" width="19.50390625" style="2" customWidth="1"/>
    <col min="3" max="3" width="8.625" style="6" customWidth="1"/>
    <col min="4" max="4" width="13.125" style="5" customWidth="1"/>
    <col min="5" max="5" width="10.00390625" style="2" customWidth="1"/>
    <col min="6" max="6" width="9.75390625" style="2" customWidth="1"/>
    <col min="7" max="7" width="10.375" style="7" customWidth="1"/>
    <col min="8" max="8" width="13.75390625" style="2" customWidth="1"/>
    <col min="9" max="16384" width="9.00390625" style="2" customWidth="1"/>
  </cols>
  <sheetData>
    <row r="1" spans="1:8" ht="17.25" customHeight="1">
      <c r="A1" s="141" t="s">
        <v>0</v>
      </c>
      <c r="B1" s="142"/>
      <c r="C1" s="142"/>
      <c r="D1" s="142"/>
      <c r="E1" s="141" t="s">
        <v>1</v>
      </c>
      <c r="F1" s="142"/>
      <c r="G1" s="142"/>
      <c r="H1" s="142"/>
    </row>
    <row r="2" spans="1:8" ht="17.25" customHeight="1">
      <c r="A2" s="141" t="s">
        <v>2</v>
      </c>
      <c r="B2" s="142"/>
      <c r="C2" s="142"/>
      <c r="D2" s="142"/>
      <c r="E2" s="143" t="s">
        <v>3</v>
      </c>
      <c r="F2" s="144"/>
      <c r="G2" s="144"/>
      <c r="H2" s="144"/>
    </row>
    <row r="3" spans="1:8" ht="6.75" customHeight="1">
      <c r="A3" s="145" t="s">
        <v>4</v>
      </c>
      <c r="B3" s="145"/>
      <c r="C3" s="145"/>
      <c r="D3" s="145"/>
      <c r="E3" s="145" t="s">
        <v>5</v>
      </c>
      <c r="F3" s="145"/>
      <c r="G3" s="145"/>
      <c r="H3" s="145"/>
    </row>
    <row r="4" ht="17.25" customHeight="1">
      <c r="J4" s="2" t="s">
        <v>6</v>
      </c>
    </row>
    <row r="5" spans="1:11" ht="17.25" customHeight="1">
      <c r="A5" s="143" t="s">
        <v>7</v>
      </c>
      <c r="B5" s="144"/>
      <c r="C5" s="144"/>
      <c r="D5" s="144"/>
      <c r="E5" s="144"/>
      <c r="F5" s="144"/>
      <c r="G5" s="144"/>
      <c r="H5" s="144"/>
      <c r="I5" s="4"/>
      <c r="J5" s="4"/>
      <c r="K5" s="4"/>
    </row>
    <row r="6" spans="1:11" ht="17.25" customHeight="1">
      <c r="A6" s="4"/>
      <c r="B6" s="4"/>
      <c r="C6" s="8"/>
      <c r="D6" s="4"/>
      <c r="E6" s="4"/>
      <c r="F6" s="4"/>
      <c r="G6" s="4"/>
      <c r="H6" s="4"/>
      <c r="I6" s="4"/>
      <c r="J6" s="4"/>
      <c r="K6" s="4"/>
    </row>
    <row r="7" spans="1:11" ht="17.25" customHeight="1">
      <c r="A7" s="146" t="s">
        <v>8</v>
      </c>
      <c r="B7" s="147"/>
      <c r="C7" s="147"/>
      <c r="D7" s="147"/>
      <c r="E7" s="147"/>
      <c r="F7" s="147"/>
      <c r="G7" s="147"/>
      <c r="H7" s="147"/>
      <c r="I7" s="10"/>
      <c r="J7" s="10"/>
      <c r="K7" s="10"/>
    </row>
    <row r="8" spans="1:11" ht="17.25" customHeight="1">
      <c r="A8" s="146" t="s">
        <v>9</v>
      </c>
      <c r="B8" s="148"/>
      <c r="C8" s="148"/>
      <c r="D8" s="148"/>
      <c r="E8" s="148"/>
      <c r="F8" s="148"/>
      <c r="G8" s="148"/>
      <c r="H8" s="148"/>
      <c r="I8" s="10"/>
      <c r="J8" s="10"/>
      <c r="K8" s="10"/>
    </row>
    <row r="9" spans="1:11" ht="17.25" customHeight="1">
      <c r="A9" s="146" t="s">
        <v>10</v>
      </c>
      <c r="B9" s="148"/>
      <c r="C9" s="148"/>
      <c r="D9" s="148"/>
      <c r="E9" s="148"/>
      <c r="F9" s="148"/>
      <c r="G9" s="148"/>
      <c r="H9" s="148"/>
      <c r="I9" s="10"/>
      <c r="J9" s="10"/>
      <c r="K9" s="10"/>
    </row>
    <row r="10" spans="1:11" ht="17.25" customHeight="1">
      <c r="A10" s="9"/>
      <c r="B10" s="11"/>
      <c r="C10" s="11"/>
      <c r="D10" s="11"/>
      <c r="E10" s="11"/>
      <c r="F10" s="11"/>
      <c r="G10" s="11"/>
      <c r="H10" s="11"/>
      <c r="I10" s="10"/>
      <c r="J10" s="10"/>
      <c r="K10" s="10"/>
    </row>
    <row r="11" spans="1:8" ht="17.25" customHeight="1">
      <c r="A11" s="12" t="s">
        <v>224</v>
      </c>
      <c r="H11" s="13"/>
    </row>
    <row r="12" spans="1:8" s="17" customFormat="1" ht="37.5">
      <c r="A12" s="14" t="s">
        <v>12</v>
      </c>
      <c r="B12" s="149" t="s">
        <v>13</v>
      </c>
      <c r="C12" s="150"/>
      <c r="D12" s="16" t="s">
        <v>14</v>
      </c>
      <c r="E12" s="16" t="s">
        <v>15</v>
      </c>
      <c r="F12" s="16" t="s">
        <v>16</v>
      </c>
      <c r="G12" s="16" t="s">
        <v>17</v>
      </c>
      <c r="H12" s="15" t="s">
        <v>18</v>
      </c>
    </row>
    <row r="13" spans="1:9" ht="17.25" customHeight="1">
      <c r="A13" s="18">
        <v>1</v>
      </c>
      <c r="B13" s="122" t="s">
        <v>188</v>
      </c>
      <c r="C13" s="123" t="s">
        <v>142</v>
      </c>
      <c r="D13" s="124">
        <v>34130</v>
      </c>
      <c r="E13" s="19"/>
      <c r="F13" s="19"/>
      <c r="G13" s="90">
        <f>(F13+E13)/2</f>
        <v>0</v>
      </c>
      <c r="H13" s="19"/>
      <c r="I13" s="2" t="str">
        <f>IF(G13&gt;=8.95,"Xuất sắc",IF(G13&gt;=7.95,"Giỏi",IF(G13&gt;=6.65,"Khá",IF(G13&gt;=5.95,"TB khá",IF(G13&gt;=4.95,"Trung bình",IF(G13&gt;=3.95,"Yếu",IF(G13&lt;3.95,"Kém")))))))</f>
        <v>Kém</v>
      </c>
    </row>
    <row r="14" spans="1:9" ht="17.25" customHeight="1">
      <c r="A14" s="21">
        <v>2</v>
      </c>
      <c r="B14" s="111" t="s">
        <v>97</v>
      </c>
      <c r="C14" s="112" t="s">
        <v>24</v>
      </c>
      <c r="D14" s="113">
        <v>34226</v>
      </c>
      <c r="E14" s="22"/>
      <c r="F14" s="22"/>
      <c r="G14" s="20">
        <f>(F14+E14)/2</f>
        <v>0</v>
      </c>
      <c r="H14" s="22"/>
      <c r="I14" s="2" t="str">
        <f aca="true" t="shared" si="0" ref="I14:I46">IF(G14&gt;=8.95,"Xuất sắc",IF(G14&gt;=7.95,"Giỏi",IF(G14&gt;=6.65,"Khá",IF(G14&gt;=5.95,"TB khá",IF(G14&gt;=4.95,"Trung bình",IF(G14&gt;=3.95,"Yếu",IF(G14&lt;3.95,"Kém")))))))</f>
        <v>Kém</v>
      </c>
    </row>
    <row r="15" spans="1:9" ht="17.25" customHeight="1">
      <c r="A15" s="21">
        <v>3</v>
      </c>
      <c r="B15" s="111" t="s">
        <v>189</v>
      </c>
      <c r="C15" s="112" t="s">
        <v>190</v>
      </c>
      <c r="D15" s="113">
        <v>34075</v>
      </c>
      <c r="E15" s="22"/>
      <c r="F15" s="22"/>
      <c r="G15" s="20">
        <f aca="true" t="shared" si="1" ref="G15:G46">(F15+E15)/2</f>
        <v>0</v>
      </c>
      <c r="H15" s="22"/>
      <c r="I15" s="2" t="str">
        <f t="shared" si="0"/>
        <v>Kém</v>
      </c>
    </row>
    <row r="16" spans="1:9" ht="17.25" customHeight="1">
      <c r="A16" s="21">
        <v>4</v>
      </c>
      <c r="B16" s="111" t="s">
        <v>65</v>
      </c>
      <c r="C16" s="112" t="s">
        <v>143</v>
      </c>
      <c r="D16" s="113">
        <v>34318</v>
      </c>
      <c r="E16" s="22"/>
      <c r="F16" s="22"/>
      <c r="G16" s="20">
        <f t="shared" si="1"/>
        <v>0</v>
      </c>
      <c r="H16" s="22"/>
      <c r="I16" s="2" t="str">
        <f t="shared" si="0"/>
        <v>Kém</v>
      </c>
    </row>
    <row r="17" spans="1:9" ht="17.25" customHeight="1">
      <c r="A17" s="21">
        <v>5</v>
      </c>
      <c r="B17" s="111" t="s">
        <v>23</v>
      </c>
      <c r="C17" s="112" t="s">
        <v>191</v>
      </c>
      <c r="D17" s="113">
        <v>33118</v>
      </c>
      <c r="E17" s="22"/>
      <c r="F17" s="22"/>
      <c r="G17" s="20">
        <f t="shared" si="1"/>
        <v>0</v>
      </c>
      <c r="H17" s="22"/>
      <c r="I17" s="2" t="str">
        <f t="shared" si="0"/>
        <v>Kém</v>
      </c>
    </row>
    <row r="18" spans="1:9" ht="17.25" customHeight="1">
      <c r="A18" s="21">
        <v>6</v>
      </c>
      <c r="B18" s="111" t="s">
        <v>23</v>
      </c>
      <c r="C18" s="112" t="s">
        <v>192</v>
      </c>
      <c r="D18" s="113">
        <v>34166</v>
      </c>
      <c r="E18" s="22"/>
      <c r="F18" s="22"/>
      <c r="G18" s="20">
        <f t="shared" si="1"/>
        <v>0</v>
      </c>
      <c r="H18" s="22"/>
      <c r="I18" s="2" t="str">
        <f t="shared" si="0"/>
        <v>Kém</v>
      </c>
    </row>
    <row r="19" spans="1:9" ht="17.25" customHeight="1">
      <c r="A19" s="21">
        <v>7</v>
      </c>
      <c r="B19" s="111" t="s">
        <v>193</v>
      </c>
      <c r="C19" s="112" t="s">
        <v>194</v>
      </c>
      <c r="D19" s="113">
        <v>34253</v>
      </c>
      <c r="E19" s="22"/>
      <c r="F19" s="22"/>
      <c r="G19" s="20">
        <f t="shared" si="1"/>
        <v>0</v>
      </c>
      <c r="H19" s="22"/>
      <c r="I19" s="2" t="str">
        <f t="shared" si="0"/>
        <v>Kém</v>
      </c>
    </row>
    <row r="20" spans="1:9" ht="17.25" customHeight="1">
      <c r="A20" s="21">
        <v>8</v>
      </c>
      <c r="B20" s="111" t="s">
        <v>195</v>
      </c>
      <c r="C20" s="112" t="s">
        <v>144</v>
      </c>
      <c r="D20" s="113">
        <v>33636</v>
      </c>
      <c r="E20" s="22"/>
      <c r="F20" s="22"/>
      <c r="G20" s="20">
        <f t="shared" si="1"/>
        <v>0</v>
      </c>
      <c r="H20" s="22"/>
      <c r="I20" s="2" t="str">
        <f t="shared" si="0"/>
        <v>Kém</v>
      </c>
    </row>
    <row r="21" spans="1:9" ht="17.25" customHeight="1">
      <c r="A21" s="21">
        <v>9</v>
      </c>
      <c r="B21" s="111" t="s">
        <v>196</v>
      </c>
      <c r="C21" s="112" t="s">
        <v>197</v>
      </c>
      <c r="D21" s="113">
        <v>34016</v>
      </c>
      <c r="E21" s="22"/>
      <c r="F21" s="22"/>
      <c r="G21" s="20">
        <f t="shared" si="1"/>
        <v>0</v>
      </c>
      <c r="H21" s="22"/>
      <c r="I21" s="2" t="str">
        <f t="shared" si="0"/>
        <v>Kém</v>
      </c>
    </row>
    <row r="22" spans="1:9" ht="17.25" customHeight="1">
      <c r="A22" s="21">
        <v>10</v>
      </c>
      <c r="B22" s="111" t="s">
        <v>37</v>
      </c>
      <c r="C22" s="112" t="s">
        <v>145</v>
      </c>
      <c r="D22" s="113">
        <v>34111</v>
      </c>
      <c r="E22" s="22"/>
      <c r="F22" s="22"/>
      <c r="G22" s="20">
        <f t="shared" si="1"/>
        <v>0</v>
      </c>
      <c r="H22" s="22"/>
      <c r="I22" s="2" t="str">
        <f t="shared" si="0"/>
        <v>Kém</v>
      </c>
    </row>
    <row r="23" spans="1:9" ht="17.25" customHeight="1">
      <c r="A23" s="21">
        <v>11</v>
      </c>
      <c r="B23" s="111" t="s">
        <v>37</v>
      </c>
      <c r="C23" s="112" t="s">
        <v>146</v>
      </c>
      <c r="D23" s="113">
        <v>32272</v>
      </c>
      <c r="E23" s="22"/>
      <c r="F23" s="22"/>
      <c r="G23" s="20">
        <f t="shared" si="1"/>
        <v>0</v>
      </c>
      <c r="H23" s="22"/>
      <c r="I23" s="2" t="str">
        <f t="shared" si="0"/>
        <v>Kém</v>
      </c>
    </row>
    <row r="24" spans="1:9" ht="17.25" customHeight="1">
      <c r="A24" s="21">
        <v>12</v>
      </c>
      <c r="B24" s="111" t="s">
        <v>43</v>
      </c>
      <c r="C24" s="112" t="s">
        <v>146</v>
      </c>
      <c r="D24" s="113">
        <v>34178</v>
      </c>
      <c r="E24" s="22"/>
      <c r="F24" s="22"/>
      <c r="G24" s="20">
        <f t="shared" si="1"/>
        <v>0</v>
      </c>
      <c r="H24" s="22"/>
      <c r="I24" s="2" t="str">
        <f t="shared" si="0"/>
        <v>Kém</v>
      </c>
    </row>
    <row r="25" spans="1:9" ht="17.25" customHeight="1">
      <c r="A25" s="21">
        <v>13</v>
      </c>
      <c r="B25" s="111" t="s">
        <v>198</v>
      </c>
      <c r="C25" s="112" t="s">
        <v>199</v>
      </c>
      <c r="D25" s="113">
        <v>34326</v>
      </c>
      <c r="E25" s="22"/>
      <c r="F25" s="22"/>
      <c r="G25" s="20">
        <f t="shared" si="1"/>
        <v>0</v>
      </c>
      <c r="H25" s="22"/>
      <c r="I25" s="2" t="str">
        <f t="shared" si="0"/>
        <v>Kém</v>
      </c>
    </row>
    <row r="26" spans="1:9" ht="17.25" customHeight="1">
      <c r="A26" s="21">
        <v>14</v>
      </c>
      <c r="B26" s="111" t="s">
        <v>200</v>
      </c>
      <c r="C26" s="112" t="s">
        <v>201</v>
      </c>
      <c r="D26" s="113">
        <v>34124</v>
      </c>
      <c r="E26" s="22"/>
      <c r="F26" s="22"/>
      <c r="G26" s="20">
        <f t="shared" si="1"/>
        <v>0</v>
      </c>
      <c r="H26" s="22"/>
      <c r="I26" s="2" t="str">
        <f t="shared" si="0"/>
        <v>Kém</v>
      </c>
    </row>
    <row r="27" spans="1:9" ht="17.25" customHeight="1">
      <c r="A27" s="21">
        <v>15</v>
      </c>
      <c r="B27" s="111" t="s">
        <v>23</v>
      </c>
      <c r="C27" s="112" t="s">
        <v>109</v>
      </c>
      <c r="D27" s="113">
        <v>34030</v>
      </c>
      <c r="E27" s="22"/>
      <c r="F27" s="22"/>
      <c r="G27" s="20">
        <f t="shared" si="1"/>
        <v>0</v>
      </c>
      <c r="H27" s="22"/>
      <c r="I27" s="2" t="str">
        <f t="shared" si="0"/>
        <v>Kém</v>
      </c>
    </row>
    <row r="28" spans="1:9" ht="17.25" customHeight="1">
      <c r="A28" s="21">
        <v>16</v>
      </c>
      <c r="B28" s="111" t="s">
        <v>202</v>
      </c>
      <c r="C28" s="112" t="s">
        <v>109</v>
      </c>
      <c r="D28" s="113">
        <v>33973</v>
      </c>
      <c r="E28" s="22"/>
      <c r="F28" s="22"/>
      <c r="G28" s="20">
        <f t="shared" si="1"/>
        <v>0</v>
      </c>
      <c r="H28" s="22"/>
      <c r="I28" s="2" t="str">
        <f t="shared" si="0"/>
        <v>Kém</v>
      </c>
    </row>
    <row r="29" spans="1:9" ht="17.25" customHeight="1">
      <c r="A29" s="21">
        <v>17</v>
      </c>
      <c r="B29" s="111" t="s">
        <v>203</v>
      </c>
      <c r="C29" s="112" t="s">
        <v>204</v>
      </c>
      <c r="D29" s="113">
        <v>33994</v>
      </c>
      <c r="E29" s="22"/>
      <c r="F29" s="22"/>
      <c r="G29" s="20">
        <f t="shared" si="1"/>
        <v>0</v>
      </c>
      <c r="H29" s="22"/>
      <c r="I29" s="2" t="str">
        <f t="shared" si="0"/>
        <v>Kém</v>
      </c>
    </row>
    <row r="30" spans="1:9" ht="17.25" customHeight="1">
      <c r="A30" s="21">
        <v>18</v>
      </c>
      <c r="B30" s="111" t="s">
        <v>205</v>
      </c>
      <c r="C30" s="112" t="s">
        <v>206</v>
      </c>
      <c r="D30" s="113">
        <v>33738</v>
      </c>
      <c r="E30" s="22"/>
      <c r="F30" s="22"/>
      <c r="G30" s="20">
        <f t="shared" si="1"/>
        <v>0</v>
      </c>
      <c r="H30" s="22"/>
      <c r="I30" s="2" t="str">
        <f t="shared" si="0"/>
        <v>Kém</v>
      </c>
    </row>
    <row r="31" spans="1:9" ht="17.25" customHeight="1">
      <c r="A31" s="21">
        <v>19</v>
      </c>
      <c r="B31" s="111" t="s">
        <v>110</v>
      </c>
      <c r="C31" s="112" t="s">
        <v>115</v>
      </c>
      <c r="D31" s="113">
        <v>34095</v>
      </c>
      <c r="E31" s="22"/>
      <c r="F31" s="22"/>
      <c r="G31" s="20">
        <f t="shared" si="1"/>
        <v>0</v>
      </c>
      <c r="H31" s="22"/>
      <c r="I31" s="2" t="str">
        <f t="shared" si="0"/>
        <v>Kém</v>
      </c>
    </row>
    <row r="32" spans="1:9" ht="17.25" customHeight="1">
      <c r="A32" s="21">
        <v>20</v>
      </c>
      <c r="B32" s="111" t="s">
        <v>37</v>
      </c>
      <c r="C32" s="112" t="s">
        <v>119</v>
      </c>
      <c r="D32" s="113">
        <v>33539</v>
      </c>
      <c r="E32" s="22"/>
      <c r="F32" s="22"/>
      <c r="G32" s="20">
        <f t="shared" si="1"/>
        <v>0</v>
      </c>
      <c r="H32" s="22"/>
      <c r="I32" s="2" t="str">
        <f t="shared" si="0"/>
        <v>Kém</v>
      </c>
    </row>
    <row r="33" spans="1:9" ht="17.25" customHeight="1">
      <c r="A33" s="21">
        <v>21</v>
      </c>
      <c r="B33" s="111" t="s">
        <v>207</v>
      </c>
      <c r="C33" s="112" t="s">
        <v>208</v>
      </c>
      <c r="D33" s="113">
        <v>34323</v>
      </c>
      <c r="E33" s="22"/>
      <c r="F33" s="22"/>
      <c r="G33" s="20">
        <f t="shared" si="1"/>
        <v>0</v>
      </c>
      <c r="H33" s="22"/>
      <c r="I33" s="2" t="str">
        <f t="shared" si="0"/>
        <v>Kém</v>
      </c>
    </row>
    <row r="34" spans="1:9" ht="17.25" customHeight="1">
      <c r="A34" s="21">
        <v>22</v>
      </c>
      <c r="B34" s="125" t="s">
        <v>23</v>
      </c>
      <c r="C34" s="130" t="s">
        <v>125</v>
      </c>
      <c r="D34" s="131">
        <v>33774</v>
      </c>
      <c r="E34" s="22"/>
      <c r="F34" s="22"/>
      <c r="G34" s="20">
        <f t="shared" si="1"/>
        <v>0</v>
      </c>
      <c r="H34" s="22"/>
      <c r="I34" s="2" t="str">
        <f t="shared" si="0"/>
        <v>Kém</v>
      </c>
    </row>
    <row r="35" spans="1:9" ht="17.25" customHeight="1">
      <c r="A35" s="21">
        <v>23</v>
      </c>
      <c r="B35" s="111" t="s">
        <v>71</v>
      </c>
      <c r="C35" s="112" t="s">
        <v>209</v>
      </c>
      <c r="D35" s="113">
        <v>34135</v>
      </c>
      <c r="E35" s="22"/>
      <c r="F35" s="22"/>
      <c r="G35" s="20">
        <f t="shared" si="1"/>
        <v>0</v>
      </c>
      <c r="H35" s="22"/>
      <c r="I35" s="2" t="str">
        <f t="shared" si="0"/>
        <v>Kém</v>
      </c>
    </row>
    <row r="36" spans="1:9" ht="17.25" customHeight="1">
      <c r="A36" s="21">
        <v>24</v>
      </c>
      <c r="B36" s="111" t="s">
        <v>210</v>
      </c>
      <c r="C36" s="112" t="s">
        <v>66</v>
      </c>
      <c r="D36" s="113">
        <v>33874</v>
      </c>
      <c r="E36" s="22"/>
      <c r="F36" s="22"/>
      <c r="G36" s="20">
        <f t="shared" si="1"/>
        <v>0</v>
      </c>
      <c r="H36" s="22"/>
      <c r="I36" s="2" t="str">
        <f t="shared" si="0"/>
        <v>Kém</v>
      </c>
    </row>
    <row r="37" spans="1:9" ht="17.25" customHeight="1">
      <c r="A37" s="21">
        <v>25</v>
      </c>
      <c r="B37" s="111" t="s">
        <v>211</v>
      </c>
      <c r="C37" s="112" t="s">
        <v>212</v>
      </c>
      <c r="D37" s="113">
        <v>33564</v>
      </c>
      <c r="E37" s="22"/>
      <c r="F37" s="22"/>
      <c r="G37" s="20">
        <f t="shared" si="1"/>
        <v>0</v>
      </c>
      <c r="H37" s="22"/>
      <c r="I37" s="2" t="str">
        <f t="shared" si="0"/>
        <v>Kém</v>
      </c>
    </row>
    <row r="38" spans="1:9" ht="17.25" customHeight="1">
      <c r="A38" s="21">
        <v>26</v>
      </c>
      <c r="B38" s="111" t="s">
        <v>96</v>
      </c>
      <c r="C38" s="112" t="s">
        <v>213</v>
      </c>
      <c r="D38" s="113">
        <v>34259</v>
      </c>
      <c r="E38" s="22"/>
      <c r="F38" s="22"/>
      <c r="G38" s="20">
        <f t="shared" si="1"/>
        <v>0</v>
      </c>
      <c r="H38" s="22"/>
      <c r="I38" s="2" t="str">
        <f t="shared" si="0"/>
        <v>Kém</v>
      </c>
    </row>
    <row r="39" spans="1:9" ht="17.25" customHeight="1">
      <c r="A39" s="21">
        <v>27</v>
      </c>
      <c r="B39" s="111" t="s">
        <v>71</v>
      </c>
      <c r="C39" s="112" t="s">
        <v>131</v>
      </c>
      <c r="D39" s="113">
        <v>33157</v>
      </c>
      <c r="E39" s="22"/>
      <c r="F39" s="22"/>
      <c r="G39" s="20">
        <f t="shared" si="1"/>
        <v>0</v>
      </c>
      <c r="H39" s="22"/>
      <c r="I39" s="2" t="str">
        <f t="shared" si="0"/>
        <v>Kém</v>
      </c>
    </row>
    <row r="40" spans="1:9" ht="17.25" customHeight="1">
      <c r="A40" s="21">
        <v>28</v>
      </c>
      <c r="B40" s="111" t="s">
        <v>214</v>
      </c>
      <c r="C40" s="112" t="s">
        <v>215</v>
      </c>
      <c r="D40" s="113">
        <v>34004</v>
      </c>
      <c r="E40" s="22"/>
      <c r="F40" s="22"/>
      <c r="G40" s="20">
        <f t="shared" si="1"/>
        <v>0</v>
      </c>
      <c r="H40" s="22"/>
      <c r="I40" s="2" t="str">
        <f t="shared" si="0"/>
        <v>Kém</v>
      </c>
    </row>
    <row r="41" spans="1:9" ht="17.25" customHeight="1">
      <c r="A41" s="21">
        <v>29</v>
      </c>
      <c r="B41" s="132" t="s">
        <v>216</v>
      </c>
      <c r="C41" s="133" t="s">
        <v>40</v>
      </c>
      <c r="D41" s="134">
        <v>33878</v>
      </c>
      <c r="E41" s="22"/>
      <c r="F41" s="22"/>
      <c r="G41" s="20">
        <f t="shared" si="1"/>
        <v>0</v>
      </c>
      <c r="H41" s="22"/>
      <c r="I41" s="2" t="str">
        <f t="shared" si="0"/>
        <v>Kém</v>
      </c>
    </row>
    <row r="42" spans="1:9" ht="17.25" customHeight="1">
      <c r="A42" s="21">
        <v>30</v>
      </c>
      <c r="B42" s="132" t="s">
        <v>217</v>
      </c>
      <c r="C42" s="133" t="s">
        <v>218</v>
      </c>
      <c r="D42" s="135">
        <v>33889</v>
      </c>
      <c r="E42" s="22"/>
      <c r="F42" s="22"/>
      <c r="G42" s="20">
        <f t="shared" si="1"/>
        <v>0</v>
      </c>
      <c r="H42" s="22"/>
      <c r="I42" s="2" t="str">
        <f t="shared" si="0"/>
        <v>Kém</v>
      </c>
    </row>
    <row r="43" spans="1:9" ht="17.25" customHeight="1">
      <c r="A43" s="21">
        <v>31</v>
      </c>
      <c r="B43" s="136" t="s">
        <v>71</v>
      </c>
      <c r="C43" s="137" t="s">
        <v>146</v>
      </c>
      <c r="D43" s="116">
        <v>33725</v>
      </c>
      <c r="E43" s="22"/>
      <c r="F43" s="22"/>
      <c r="G43" s="20">
        <f t="shared" si="1"/>
        <v>0</v>
      </c>
      <c r="H43" s="22"/>
      <c r="I43" s="2" t="str">
        <f t="shared" si="0"/>
        <v>Kém</v>
      </c>
    </row>
    <row r="44" spans="1:9" ht="17.25" customHeight="1">
      <c r="A44" s="21">
        <v>32</v>
      </c>
      <c r="B44" s="111" t="s">
        <v>219</v>
      </c>
      <c r="C44" s="112" t="s">
        <v>220</v>
      </c>
      <c r="D44" s="113">
        <v>33241</v>
      </c>
      <c r="E44" s="22"/>
      <c r="F44" s="22"/>
      <c r="G44" s="20">
        <f t="shared" si="1"/>
        <v>0</v>
      </c>
      <c r="H44" s="22"/>
      <c r="I44" s="2" t="str">
        <f t="shared" si="0"/>
        <v>Kém</v>
      </c>
    </row>
    <row r="45" spans="1:9" ht="17.25" customHeight="1">
      <c r="A45" s="21">
        <v>33</v>
      </c>
      <c r="B45" s="117" t="s">
        <v>221</v>
      </c>
      <c r="C45" s="118" t="s">
        <v>154</v>
      </c>
      <c r="D45" s="119">
        <v>34313</v>
      </c>
      <c r="E45" s="22"/>
      <c r="F45" s="22"/>
      <c r="G45" s="20">
        <f t="shared" si="1"/>
        <v>0</v>
      </c>
      <c r="H45" s="22"/>
      <c r="I45" s="2" t="str">
        <f t="shared" si="0"/>
        <v>Kém</v>
      </c>
    </row>
    <row r="46" spans="1:9" ht="17.25" customHeight="1">
      <c r="A46" s="21">
        <v>34</v>
      </c>
      <c r="B46" s="138" t="s">
        <v>56</v>
      </c>
      <c r="C46" s="139" t="s">
        <v>222</v>
      </c>
      <c r="D46" s="140">
        <v>33886</v>
      </c>
      <c r="E46" s="22"/>
      <c r="F46" s="22"/>
      <c r="G46" s="20">
        <f t="shared" si="1"/>
        <v>0</v>
      </c>
      <c r="H46" s="22"/>
      <c r="I46" s="2" t="str">
        <f t="shared" si="0"/>
        <v>Kém</v>
      </c>
    </row>
    <row r="47" spans="1:8" ht="17.25" customHeight="1">
      <c r="A47" s="53"/>
      <c r="B47" s="54"/>
      <c r="C47" s="55"/>
      <c r="D47" s="56"/>
      <c r="E47" s="27"/>
      <c r="F47" s="27"/>
      <c r="G47" s="28"/>
      <c r="H47" s="27"/>
    </row>
    <row r="48" ht="12" customHeight="1"/>
    <row r="49" spans="3:8" ht="17.25" customHeight="1">
      <c r="C49" s="3" t="s">
        <v>73</v>
      </c>
      <c r="D49" s="3" t="s">
        <v>74</v>
      </c>
      <c r="E49" s="3" t="s">
        <v>75</v>
      </c>
      <c r="F49" s="3" t="s">
        <v>73</v>
      </c>
      <c r="G49" s="3" t="s">
        <v>74</v>
      </c>
      <c r="H49" s="3" t="s">
        <v>75</v>
      </c>
    </row>
    <row r="50" spans="2:8" ht="17.25" customHeight="1">
      <c r="B50" s="2" t="s">
        <v>76</v>
      </c>
      <c r="C50" s="30" t="s">
        <v>77</v>
      </c>
      <c r="D50" s="30">
        <f>COUNTIF(I13:I46,"Xuất sắc")</f>
        <v>0</v>
      </c>
      <c r="E50" s="31">
        <f>D50*100/B51</f>
        <v>0</v>
      </c>
      <c r="F50" s="31" t="s">
        <v>78</v>
      </c>
      <c r="G50" s="30">
        <f>COUNTIF(I13:I46,"Trung bình")</f>
        <v>0</v>
      </c>
      <c r="H50" s="31">
        <f>G50*100/B51</f>
        <v>0</v>
      </c>
    </row>
    <row r="51" spans="2:8" ht="17.25" customHeight="1">
      <c r="B51" s="32">
        <f>D50+D51+D52+D53+G50+G51+G52</f>
        <v>34</v>
      </c>
      <c r="C51" s="30" t="s">
        <v>79</v>
      </c>
      <c r="D51" s="30">
        <f>COUNTIF(I13:I46,"Giỏi")</f>
        <v>0</v>
      </c>
      <c r="E51" s="31">
        <f>D51*100/B51</f>
        <v>0</v>
      </c>
      <c r="F51" s="31" t="s">
        <v>80</v>
      </c>
      <c r="G51" s="30">
        <f>COUNTIF(I13:I46,"Yếu")</f>
        <v>0</v>
      </c>
      <c r="H51" s="31">
        <f>G51*100/B51</f>
        <v>0</v>
      </c>
    </row>
    <row r="52" spans="3:8" ht="17.25" customHeight="1">
      <c r="C52" s="33" t="s">
        <v>81</v>
      </c>
      <c r="D52" s="30">
        <f>COUNTIF(I13:I46,"Khá")</f>
        <v>0</v>
      </c>
      <c r="E52" s="31">
        <f>D52*100/B51</f>
        <v>0</v>
      </c>
      <c r="F52" s="31" t="s">
        <v>82</v>
      </c>
      <c r="G52" s="30">
        <f>COUNTIF(I13:I46,"Kém")</f>
        <v>34</v>
      </c>
      <c r="H52" s="31">
        <f>G52*100/B51</f>
        <v>100</v>
      </c>
    </row>
    <row r="53" spans="3:8" ht="17.25" customHeight="1">
      <c r="C53" s="34" t="s">
        <v>83</v>
      </c>
      <c r="D53" s="30">
        <f>COUNTIF(I13:I46,"TB khá")</f>
        <v>0</v>
      </c>
      <c r="E53" s="31">
        <f>D53*100/B51</f>
        <v>0</v>
      </c>
      <c r="F53" s="31"/>
      <c r="G53" s="31"/>
      <c r="H53" s="31"/>
    </row>
    <row r="54" spans="1:9" s="39" customFormat="1" ht="17.25" customHeight="1">
      <c r="A54" s="35" t="s">
        <v>84</v>
      </c>
      <c r="B54" s="36"/>
      <c r="C54" s="37"/>
      <c r="D54" s="36"/>
      <c r="E54" s="36"/>
      <c r="F54" s="36"/>
      <c r="G54" s="36"/>
      <c r="H54" s="2"/>
      <c r="I54" s="38"/>
    </row>
    <row r="55" spans="1:9" s="39" customFormat="1" ht="17.25" customHeight="1">
      <c r="A55" s="40"/>
      <c r="B55" s="41" t="s">
        <v>85</v>
      </c>
      <c r="C55" s="42"/>
      <c r="D55" s="43"/>
      <c r="E55" s="43"/>
      <c r="F55" s="43"/>
      <c r="G55" s="43"/>
      <c r="I55" s="38"/>
    </row>
    <row r="56" spans="1:9" s="39" customFormat="1" ht="17.25" customHeight="1">
      <c r="A56" s="36"/>
      <c r="B56" s="44" t="s">
        <v>86</v>
      </c>
      <c r="C56" s="37"/>
      <c r="D56" s="36"/>
      <c r="E56" s="36"/>
      <c r="F56" s="36"/>
      <c r="G56" s="36"/>
      <c r="H56" s="2"/>
      <c r="I56" s="38"/>
    </row>
    <row r="57" spans="5:8" ht="17.25" customHeight="1">
      <c r="E57" s="9"/>
      <c r="F57" s="146" t="s">
        <v>88</v>
      </c>
      <c r="G57" s="146"/>
      <c r="H57" s="146"/>
    </row>
    <row r="58" spans="1:8" s="48" customFormat="1" ht="17.25" customHeight="1">
      <c r="A58" s="144" t="s">
        <v>89</v>
      </c>
      <c r="B58" s="144"/>
      <c r="C58" s="126" t="s">
        <v>90</v>
      </c>
      <c r="D58" s="126"/>
      <c r="E58" s="126"/>
      <c r="F58" s="143" t="s">
        <v>91</v>
      </c>
      <c r="G58" s="143"/>
      <c r="H58" s="143"/>
    </row>
    <row r="59" spans="1:8" s="49" customFormat="1" ht="17.25" customHeight="1">
      <c r="A59" s="151" t="s">
        <v>92</v>
      </c>
      <c r="B59" s="151"/>
      <c r="C59" s="151" t="s">
        <v>92</v>
      </c>
      <c r="D59" s="151"/>
      <c r="E59" s="151"/>
      <c r="F59" s="151" t="s">
        <v>92</v>
      </c>
      <c r="G59" s="151"/>
      <c r="H59" s="151"/>
    </row>
    <row r="87" ht="17.25" customHeight="1">
      <c r="B87" s="39"/>
    </row>
  </sheetData>
  <mergeCells count="18">
    <mergeCell ref="A58:B58"/>
    <mergeCell ref="C58:E58"/>
    <mergeCell ref="F58:H58"/>
    <mergeCell ref="A59:B59"/>
    <mergeCell ref="C59:E59"/>
    <mergeCell ref="F59:H59"/>
    <mergeCell ref="A8:H8"/>
    <mergeCell ref="A9:H9"/>
    <mergeCell ref="B12:C12"/>
    <mergeCell ref="F57:H57"/>
    <mergeCell ref="A3:D3"/>
    <mergeCell ref="E3:H3"/>
    <mergeCell ref="A5:H5"/>
    <mergeCell ref="A7:H7"/>
    <mergeCell ref="A1:D1"/>
    <mergeCell ref="E1:H1"/>
    <mergeCell ref="A2:D2"/>
    <mergeCell ref="E2:H2"/>
  </mergeCells>
  <printOptions/>
  <pageMargins left="0.4724409448818898" right="0.2362204724409449" top="0.7874015748031497" bottom="0.2362204724409449" header="0.5118110236220472" footer="0.5118110236220472"/>
  <pageSetup horizontalDpi="600" verticalDpi="600" orientation="portrait" r:id="rId1"/>
  <headerFooter alignWithMargins="0">
    <oddHeader>&amp;R&amp;"Times New Roman,Bold"&amp;9KĐ5234&amp;12&amp;P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28">
      <selection activeCell="F52" sqref="F52"/>
    </sheetView>
  </sheetViews>
  <sheetFormatPr defaultColWidth="9.00390625" defaultRowHeight="17.25" customHeight="1"/>
  <cols>
    <col min="1" max="1" width="5.875" style="2" customWidth="1"/>
    <col min="2" max="2" width="19.50390625" style="2" customWidth="1"/>
    <col min="3" max="3" width="8.625" style="6" customWidth="1"/>
    <col min="4" max="4" width="13.125" style="5" customWidth="1"/>
    <col min="5" max="5" width="10.00390625" style="2" customWidth="1"/>
    <col min="6" max="6" width="9.75390625" style="2" customWidth="1"/>
    <col min="7" max="7" width="10.375" style="7" customWidth="1"/>
    <col min="8" max="8" width="13.75390625" style="2" customWidth="1"/>
    <col min="9" max="16384" width="9.00390625" style="2" customWidth="1"/>
  </cols>
  <sheetData>
    <row r="1" spans="1:8" ht="15.75" customHeight="1">
      <c r="A1" s="141" t="s">
        <v>0</v>
      </c>
      <c r="B1" s="142"/>
      <c r="C1" s="142"/>
      <c r="D1" s="142"/>
      <c r="E1" s="141" t="s">
        <v>1</v>
      </c>
      <c r="F1" s="142"/>
      <c r="G1" s="142"/>
      <c r="H1" s="142"/>
    </row>
    <row r="2" spans="1:8" ht="15.75" customHeight="1">
      <c r="A2" s="141" t="s">
        <v>2</v>
      </c>
      <c r="B2" s="142"/>
      <c r="C2" s="142"/>
      <c r="D2" s="142"/>
      <c r="E2" s="143" t="s">
        <v>3</v>
      </c>
      <c r="F2" s="144"/>
      <c r="G2" s="144"/>
      <c r="H2" s="144"/>
    </row>
    <row r="3" spans="1:8" ht="15.75" customHeight="1">
      <c r="A3" s="145" t="s">
        <v>4</v>
      </c>
      <c r="B3" s="145"/>
      <c r="C3" s="145"/>
      <c r="D3" s="145"/>
      <c r="E3" s="145" t="s">
        <v>5</v>
      </c>
      <c r="F3" s="145"/>
      <c r="G3" s="145"/>
      <c r="H3" s="145"/>
    </row>
    <row r="4" ht="15.75" customHeight="1">
      <c r="J4" s="2" t="s">
        <v>6</v>
      </c>
    </row>
    <row r="5" spans="1:11" ht="16.5" customHeight="1">
      <c r="A5" s="143" t="s">
        <v>7</v>
      </c>
      <c r="B5" s="144"/>
      <c r="C5" s="144"/>
      <c r="D5" s="144"/>
      <c r="E5" s="144"/>
      <c r="F5" s="144"/>
      <c r="G5" s="144"/>
      <c r="H5" s="144"/>
      <c r="I5" s="4"/>
      <c r="J5" s="4"/>
      <c r="K5" s="4"/>
    </row>
    <row r="6" spans="1:11" ht="16.5" customHeight="1">
      <c r="A6" s="4"/>
      <c r="B6" s="4"/>
      <c r="C6" s="8"/>
      <c r="D6" s="4"/>
      <c r="E6" s="4"/>
      <c r="F6" s="4"/>
      <c r="G6" s="4"/>
      <c r="H6" s="4"/>
      <c r="I6" s="4"/>
      <c r="J6" s="4"/>
      <c r="K6" s="4"/>
    </row>
    <row r="7" spans="1:11" ht="16.5" customHeight="1">
      <c r="A7" s="146" t="s">
        <v>8</v>
      </c>
      <c r="B7" s="147"/>
      <c r="C7" s="147"/>
      <c r="D7" s="147"/>
      <c r="E7" s="147"/>
      <c r="F7" s="147"/>
      <c r="G7" s="147"/>
      <c r="H7" s="147"/>
      <c r="I7" s="10"/>
      <c r="J7" s="10"/>
      <c r="K7" s="10"/>
    </row>
    <row r="8" spans="1:11" ht="16.5" customHeight="1">
      <c r="A8" s="146" t="s">
        <v>9</v>
      </c>
      <c r="B8" s="148"/>
      <c r="C8" s="148"/>
      <c r="D8" s="148"/>
      <c r="E8" s="148"/>
      <c r="F8" s="148"/>
      <c r="G8" s="148"/>
      <c r="H8" s="148"/>
      <c r="I8" s="10"/>
      <c r="J8" s="10"/>
      <c r="K8" s="10"/>
    </row>
    <row r="9" spans="1:11" ht="16.5" customHeight="1">
      <c r="A9" s="146" t="s">
        <v>10</v>
      </c>
      <c r="B9" s="148"/>
      <c r="C9" s="148"/>
      <c r="D9" s="148"/>
      <c r="E9" s="148"/>
      <c r="F9" s="148"/>
      <c r="G9" s="148"/>
      <c r="H9" s="148"/>
      <c r="I9" s="10"/>
      <c r="J9" s="10"/>
      <c r="K9" s="10"/>
    </row>
    <row r="10" spans="1:11" ht="15.75" customHeight="1">
      <c r="A10" s="9"/>
      <c r="B10" s="11"/>
      <c r="C10" s="11"/>
      <c r="D10" s="11"/>
      <c r="E10" s="11"/>
      <c r="F10" s="11"/>
      <c r="G10" s="11"/>
      <c r="H10" s="11"/>
      <c r="I10" s="10"/>
      <c r="J10" s="10"/>
      <c r="K10" s="10"/>
    </row>
    <row r="11" spans="1:8" ht="15.75" customHeight="1">
      <c r="A11" s="12" t="s">
        <v>147</v>
      </c>
      <c r="H11" s="13"/>
    </row>
    <row r="12" spans="1:8" s="17" customFormat="1" ht="15.75" customHeight="1">
      <c r="A12" s="14" t="s">
        <v>12</v>
      </c>
      <c r="B12" s="149" t="s">
        <v>13</v>
      </c>
      <c r="C12" s="150"/>
      <c r="D12" s="16" t="s">
        <v>14</v>
      </c>
      <c r="E12" s="16" t="s">
        <v>15</v>
      </c>
      <c r="F12" s="16" t="s">
        <v>16</v>
      </c>
      <c r="G12" s="16" t="s">
        <v>17</v>
      </c>
      <c r="H12" s="15" t="s">
        <v>18</v>
      </c>
    </row>
    <row r="13" spans="1:9" ht="15.75" customHeight="1">
      <c r="A13" s="18">
        <v>1</v>
      </c>
      <c r="B13" s="108" t="s">
        <v>148</v>
      </c>
      <c r="C13" s="109" t="s">
        <v>142</v>
      </c>
      <c r="D13" s="110">
        <v>34236</v>
      </c>
      <c r="E13" s="19"/>
      <c r="F13" s="19"/>
      <c r="G13" s="20">
        <f>(F13+E13)/2</f>
        <v>0</v>
      </c>
      <c r="H13" s="19"/>
      <c r="I13" s="2" t="str">
        <f>IF(G13&gt;=8.95,"Xuất sắc",IF(G13&gt;=7.95,"Giỏi",IF(G13&gt;=6.65,"Khá",IF(G13&gt;=5.95,"TB khá",IF(G13&gt;=4.95,"Trung bình",IF(G13&gt;=3.95,"Yếu",IF(G13&lt;3.95,"Kém")))))))</f>
        <v>Kém</v>
      </c>
    </row>
    <row r="14" spans="1:9" ht="15.75" customHeight="1">
      <c r="A14" s="21">
        <v>2</v>
      </c>
      <c r="B14" s="111" t="s">
        <v>149</v>
      </c>
      <c r="C14" s="112" t="s">
        <v>24</v>
      </c>
      <c r="D14" s="113">
        <v>34303</v>
      </c>
      <c r="E14" s="22"/>
      <c r="F14" s="22"/>
      <c r="G14" s="20">
        <f>(F14+E14)/2</f>
        <v>0</v>
      </c>
      <c r="H14" s="22"/>
      <c r="I14" s="2" t="str">
        <f aca="true" t="shared" si="0" ref="I14:I35">IF(G14&gt;=8.95,"Xuất sắc",IF(G14&gt;=7.95,"Giỏi",IF(G14&gt;=6.65,"Khá",IF(G14&gt;=5.95,"TB khá",IF(G14&gt;=4.95,"Trung bình",IF(G14&gt;=3.95,"Yếu",IF(G14&lt;3.95,"Kém")))))))</f>
        <v>Kém</v>
      </c>
    </row>
    <row r="15" spans="1:9" ht="15.75" customHeight="1">
      <c r="A15" s="21">
        <v>3</v>
      </c>
      <c r="B15" s="114" t="s">
        <v>150</v>
      </c>
      <c r="C15" s="115" t="s">
        <v>143</v>
      </c>
      <c r="D15" s="116">
        <v>33735</v>
      </c>
      <c r="E15" s="22"/>
      <c r="F15" s="22"/>
      <c r="G15" s="20">
        <f aca="true" t="shared" si="1" ref="G15:G35">(F15+E15)/2</f>
        <v>0</v>
      </c>
      <c r="H15" s="22"/>
      <c r="I15" s="2" t="str">
        <f t="shared" si="0"/>
        <v>Kém</v>
      </c>
    </row>
    <row r="16" spans="1:9" ht="15.75" customHeight="1">
      <c r="A16" s="21">
        <v>4</v>
      </c>
      <c r="B16" s="114" t="s">
        <v>61</v>
      </c>
      <c r="C16" s="115" t="s">
        <v>151</v>
      </c>
      <c r="D16" s="116">
        <v>33808</v>
      </c>
      <c r="E16" s="22"/>
      <c r="F16" s="22"/>
      <c r="G16" s="20">
        <f t="shared" si="1"/>
        <v>0</v>
      </c>
      <c r="H16" s="22"/>
      <c r="I16" s="2" t="str">
        <f t="shared" si="0"/>
        <v>Kém</v>
      </c>
    </row>
    <row r="17" spans="1:9" ht="15.75" customHeight="1">
      <c r="A17" s="21">
        <v>5</v>
      </c>
      <c r="B17" s="114" t="s">
        <v>152</v>
      </c>
      <c r="C17" s="115" t="s">
        <v>95</v>
      </c>
      <c r="D17" s="116">
        <v>34082</v>
      </c>
      <c r="E17" s="22"/>
      <c r="F17" s="22"/>
      <c r="G17" s="20">
        <f t="shared" si="1"/>
        <v>0</v>
      </c>
      <c r="H17" s="22"/>
      <c r="I17" s="2" t="str">
        <f t="shared" si="0"/>
        <v>Kém</v>
      </c>
    </row>
    <row r="18" spans="1:9" ht="15.75" customHeight="1">
      <c r="A18" s="21">
        <v>6</v>
      </c>
      <c r="B18" s="111" t="s">
        <v>153</v>
      </c>
      <c r="C18" s="112" t="s">
        <v>154</v>
      </c>
      <c r="D18" s="113">
        <v>34009</v>
      </c>
      <c r="E18" s="22"/>
      <c r="F18" s="22"/>
      <c r="G18" s="20">
        <f t="shared" si="1"/>
        <v>0</v>
      </c>
      <c r="H18" s="22"/>
      <c r="I18" s="2" t="str">
        <f t="shared" si="0"/>
        <v>Kém</v>
      </c>
    </row>
    <row r="19" spans="1:9" ht="15.75" customHeight="1">
      <c r="A19" s="21">
        <v>7</v>
      </c>
      <c r="B19" s="111" t="s">
        <v>56</v>
      </c>
      <c r="C19" s="112" t="s">
        <v>155</v>
      </c>
      <c r="D19" s="113">
        <v>33562</v>
      </c>
      <c r="E19" s="22"/>
      <c r="F19" s="22"/>
      <c r="G19" s="20">
        <f t="shared" si="1"/>
        <v>0</v>
      </c>
      <c r="H19" s="22"/>
      <c r="I19" s="2" t="str">
        <f t="shared" si="0"/>
        <v>Kém</v>
      </c>
    </row>
    <row r="20" spans="1:9" ht="15.75" customHeight="1">
      <c r="A20" s="21">
        <v>8</v>
      </c>
      <c r="B20" s="111" t="s">
        <v>156</v>
      </c>
      <c r="C20" s="112" t="s">
        <v>144</v>
      </c>
      <c r="D20" s="113">
        <v>33735</v>
      </c>
      <c r="E20" s="22"/>
      <c r="F20" s="22"/>
      <c r="G20" s="20">
        <f t="shared" si="1"/>
        <v>0</v>
      </c>
      <c r="H20" s="22"/>
      <c r="I20" s="2" t="str">
        <f t="shared" si="0"/>
        <v>Kém</v>
      </c>
    </row>
    <row r="21" spans="1:9" ht="15.75" customHeight="1">
      <c r="A21" s="21">
        <v>9</v>
      </c>
      <c r="B21" s="111" t="s">
        <v>157</v>
      </c>
      <c r="C21" s="112" t="s">
        <v>158</v>
      </c>
      <c r="D21" s="113">
        <v>33867</v>
      </c>
      <c r="E21" s="22"/>
      <c r="F21" s="22"/>
      <c r="G21" s="20">
        <f t="shared" si="1"/>
        <v>0</v>
      </c>
      <c r="H21" s="22"/>
      <c r="I21" s="2" t="str">
        <f t="shared" si="0"/>
        <v>Kém</v>
      </c>
    </row>
    <row r="22" spans="1:9" ht="15.75" customHeight="1">
      <c r="A22" s="21">
        <v>10</v>
      </c>
      <c r="B22" s="111" t="s">
        <v>159</v>
      </c>
      <c r="C22" s="112" t="s">
        <v>160</v>
      </c>
      <c r="D22" s="113">
        <v>34300</v>
      </c>
      <c r="E22" s="22"/>
      <c r="F22" s="22"/>
      <c r="G22" s="20">
        <f t="shared" si="1"/>
        <v>0</v>
      </c>
      <c r="H22" s="22"/>
      <c r="I22" s="2" t="str">
        <f t="shared" si="0"/>
        <v>Kém</v>
      </c>
    </row>
    <row r="23" spans="1:9" ht="15.75" customHeight="1">
      <c r="A23" s="21">
        <v>11</v>
      </c>
      <c r="B23" s="111" t="s">
        <v>161</v>
      </c>
      <c r="C23" s="112" t="s">
        <v>44</v>
      </c>
      <c r="D23" s="113">
        <v>34199</v>
      </c>
      <c r="E23" s="22"/>
      <c r="F23" s="22"/>
      <c r="G23" s="20">
        <f t="shared" si="1"/>
        <v>0</v>
      </c>
      <c r="H23" s="22"/>
      <c r="I23" s="2" t="str">
        <f t="shared" si="0"/>
        <v>Kém</v>
      </c>
    </row>
    <row r="24" spans="1:9" ht="15.75" customHeight="1">
      <c r="A24" s="21">
        <v>12</v>
      </c>
      <c r="B24" s="111" t="s">
        <v>162</v>
      </c>
      <c r="C24" s="112" t="s">
        <v>145</v>
      </c>
      <c r="D24" s="113">
        <v>34192</v>
      </c>
      <c r="E24" s="22"/>
      <c r="F24" s="22"/>
      <c r="G24" s="20">
        <f t="shared" si="1"/>
        <v>0</v>
      </c>
      <c r="H24" s="22"/>
      <c r="I24" s="2" t="str">
        <f t="shared" si="0"/>
        <v>Kém</v>
      </c>
    </row>
    <row r="25" spans="1:9" ht="15.75" customHeight="1">
      <c r="A25" s="21">
        <v>13</v>
      </c>
      <c r="B25" s="111" t="s">
        <v>163</v>
      </c>
      <c r="C25" s="112" t="s">
        <v>146</v>
      </c>
      <c r="D25" s="113">
        <v>34259</v>
      </c>
      <c r="E25" s="22"/>
      <c r="F25" s="22"/>
      <c r="G25" s="20">
        <f t="shared" si="1"/>
        <v>0</v>
      </c>
      <c r="H25" s="22"/>
      <c r="I25" s="2" t="str">
        <f t="shared" si="0"/>
        <v>Kém</v>
      </c>
    </row>
    <row r="26" spans="1:9" ht="15.75" customHeight="1">
      <c r="A26" s="21">
        <v>14</v>
      </c>
      <c r="B26" s="111" t="s">
        <v>68</v>
      </c>
      <c r="C26" s="112" t="s">
        <v>164</v>
      </c>
      <c r="D26" s="113">
        <v>33956</v>
      </c>
      <c r="E26" s="22"/>
      <c r="F26" s="22"/>
      <c r="G26" s="20">
        <f t="shared" si="1"/>
        <v>0</v>
      </c>
      <c r="H26" s="22"/>
      <c r="I26" s="2" t="str">
        <f t="shared" si="0"/>
        <v>Kém</v>
      </c>
    </row>
    <row r="27" spans="1:9" ht="15.75" customHeight="1">
      <c r="A27" s="21">
        <v>15</v>
      </c>
      <c r="B27" s="114" t="s">
        <v>165</v>
      </c>
      <c r="C27" s="115" t="s">
        <v>166</v>
      </c>
      <c r="D27" s="116">
        <v>33988</v>
      </c>
      <c r="E27" s="22"/>
      <c r="F27" s="22"/>
      <c r="G27" s="20">
        <f t="shared" si="1"/>
        <v>0</v>
      </c>
      <c r="H27" s="22"/>
      <c r="I27" s="2" t="str">
        <f t="shared" si="0"/>
        <v>Kém</v>
      </c>
    </row>
    <row r="28" spans="1:9" ht="15.75" customHeight="1">
      <c r="A28" s="21">
        <v>16</v>
      </c>
      <c r="B28" s="111" t="s">
        <v>167</v>
      </c>
      <c r="C28" s="112" t="s">
        <v>168</v>
      </c>
      <c r="D28" s="113">
        <v>34013</v>
      </c>
      <c r="E28" s="22"/>
      <c r="F28" s="22"/>
      <c r="G28" s="20">
        <f t="shared" si="1"/>
        <v>0</v>
      </c>
      <c r="H28" s="22"/>
      <c r="I28" s="2" t="str">
        <f t="shared" si="0"/>
        <v>Kém</v>
      </c>
    </row>
    <row r="29" spans="1:9" ht="15.75" customHeight="1">
      <c r="A29" s="21">
        <v>17</v>
      </c>
      <c r="B29" s="111" t="s">
        <v>169</v>
      </c>
      <c r="C29" s="112" t="s">
        <v>113</v>
      </c>
      <c r="D29" s="113">
        <v>34117</v>
      </c>
      <c r="E29" s="22"/>
      <c r="F29" s="22"/>
      <c r="G29" s="20">
        <f t="shared" si="1"/>
        <v>0</v>
      </c>
      <c r="H29" s="22"/>
      <c r="I29" s="2" t="str">
        <f t="shared" si="0"/>
        <v>Kém</v>
      </c>
    </row>
    <row r="30" spans="1:9" ht="15.75" customHeight="1">
      <c r="A30" s="21">
        <v>18</v>
      </c>
      <c r="B30" s="114" t="s">
        <v>39</v>
      </c>
      <c r="C30" s="115" t="s">
        <v>170</v>
      </c>
      <c r="D30" s="116">
        <v>34047</v>
      </c>
      <c r="E30" s="22"/>
      <c r="F30" s="22"/>
      <c r="G30" s="20">
        <f t="shared" si="1"/>
        <v>0</v>
      </c>
      <c r="H30" s="22"/>
      <c r="I30" s="2" t="str">
        <f t="shared" si="0"/>
        <v>Kém</v>
      </c>
    </row>
    <row r="31" spans="1:9" ht="15.75" customHeight="1">
      <c r="A31" s="21">
        <v>19</v>
      </c>
      <c r="B31" s="111" t="s">
        <v>171</v>
      </c>
      <c r="C31" s="112" t="s">
        <v>115</v>
      </c>
      <c r="D31" s="113">
        <v>34147</v>
      </c>
      <c r="E31" s="22"/>
      <c r="F31" s="22"/>
      <c r="G31" s="20">
        <f t="shared" si="1"/>
        <v>0</v>
      </c>
      <c r="H31" s="22"/>
      <c r="I31" s="2" t="str">
        <f t="shared" si="0"/>
        <v>Kém</v>
      </c>
    </row>
    <row r="32" spans="1:9" ht="15.75" customHeight="1">
      <c r="A32" s="21">
        <v>20</v>
      </c>
      <c r="B32" s="114" t="s">
        <v>104</v>
      </c>
      <c r="C32" s="115" t="s">
        <v>115</v>
      </c>
      <c r="D32" s="116">
        <v>34232</v>
      </c>
      <c r="E32" s="22"/>
      <c r="F32" s="22"/>
      <c r="G32" s="20">
        <f t="shared" si="1"/>
        <v>0</v>
      </c>
      <c r="H32" s="22"/>
      <c r="I32" s="2" t="str">
        <f t="shared" si="0"/>
        <v>Kém</v>
      </c>
    </row>
    <row r="33" spans="1:9" ht="15.75" customHeight="1">
      <c r="A33" s="21">
        <v>21</v>
      </c>
      <c r="B33" s="111" t="s">
        <v>37</v>
      </c>
      <c r="C33" s="112" t="s">
        <v>172</v>
      </c>
      <c r="D33" s="113">
        <v>34026</v>
      </c>
      <c r="E33" s="22"/>
      <c r="F33" s="22"/>
      <c r="G33" s="20">
        <f t="shared" si="1"/>
        <v>0</v>
      </c>
      <c r="H33" s="22"/>
      <c r="I33" s="2" t="str">
        <f t="shared" si="0"/>
        <v>Kém</v>
      </c>
    </row>
    <row r="34" spans="1:9" ht="15.75" customHeight="1">
      <c r="A34" s="21">
        <v>22</v>
      </c>
      <c r="B34" s="111" t="s">
        <v>173</v>
      </c>
      <c r="C34" s="112" t="s">
        <v>67</v>
      </c>
      <c r="D34" s="113">
        <v>33472</v>
      </c>
      <c r="E34" s="22"/>
      <c r="F34" s="22"/>
      <c r="G34" s="20">
        <f t="shared" si="1"/>
        <v>0</v>
      </c>
      <c r="H34" s="22"/>
      <c r="I34" s="2" t="str">
        <f t="shared" si="0"/>
        <v>Kém</v>
      </c>
    </row>
    <row r="35" spans="1:9" ht="15.75" customHeight="1">
      <c r="A35" s="53">
        <v>23</v>
      </c>
      <c r="B35" s="54" t="s">
        <v>223</v>
      </c>
      <c r="C35" s="55" t="s">
        <v>218</v>
      </c>
      <c r="D35" s="56">
        <v>34036</v>
      </c>
      <c r="E35" s="27"/>
      <c r="F35" s="27"/>
      <c r="G35" s="28">
        <f t="shared" si="1"/>
        <v>0</v>
      </c>
      <c r="H35" s="27"/>
      <c r="I35" s="2" t="str">
        <f t="shared" si="0"/>
        <v>Kém</v>
      </c>
    </row>
    <row r="36" ht="13.5" customHeight="1"/>
    <row r="37" spans="3:8" s="91" customFormat="1" ht="13.5" customHeight="1">
      <c r="C37" s="92" t="s">
        <v>73</v>
      </c>
      <c r="D37" s="92" t="s">
        <v>74</v>
      </c>
      <c r="E37" s="92" t="s">
        <v>75</v>
      </c>
      <c r="F37" s="92" t="s">
        <v>73</v>
      </c>
      <c r="G37" s="92" t="s">
        <v>74</v>
      </c>
      <c r="H37" s="92" t="s">
        <v>75</v>
      </c>
    </row>
    <row r="38" spans="2:8" s="91" customFormat="1" ht="13.5" customHeight="1">
      <c r="B38" s="91" t="s">
        <v>76</v>
      </c>
      <c r="C38" s="93" t="s">
        <v>77</v>
      </c>
      <c r="D38" s="93">
        <f>COUNTIF(I13:I35,"Xuất sắc")</f>
        <v>0</v>
      </c>
      <c r="E38" s="94">
        <f>D38*100/B39</f>
        <v>0</v>
      </c>
      <c r="F38" s="94" t="s">
        <v>78</v>
      </c>
      <c r="G38" s="93">
        <f>COUNTIF(I13:I35,"Trung bình")</f>
        <v>0</v>
      </c>
      <c r="H38" s="94">
        <f>G38*100/B39</f>
        <v>0</v>
      </c>
    </row>
    <row r="39" spans="2:8" s="91" customFormat="1" ht="13.5" customHeight="1">
      <c r="B39" s="95">
        <f>D38+D39+D40+D41+G38+G39+G40</f>
        <v>23</v>
      </c>
      <c r="C39" s="93" t="s">
        <v>79</v>
      </c>
      <c r="D39" s="93">
        <f>COUNTIF(I13:I35,"Giỏi")</f>
        <v>0</v>
      </c>
      <c r="E39" s="94">
        <f>D39*100/B39</f>
        <v>0</v>
      </c>
      <c r="F39" s="94" t="s">
        <v>80</v>
      </c>
      <c r="G39" s="93">
        <f>COUNTIF(I13:I35,"Yếu")</f>
        <v>0</v>
      </c>
      <c r="H39" s="94">
        <f>G39*100/B39</f>
        <v>0</v>
      </c>
    </row>
    <row r="40" spans="3:8" s="91" customFormat="1" ht="13.5" customHeight="1">
      <c r="C40" s="96" t="s">
        <v>81</v>
      </c>
      <c r="D40" s="93">
        <f>COUNTIF(I13:I35,"Khá")</f>
        <v>0</v>
      </c>
      <c r="E40" s="94">
        <f>D40*100/B39</f>
        <v>0</v>
      </c>
      <c r="F40" s="94" t="s">
        <v>82</v>
      </c>
      <c r="G40" s="93">
        <f>COUNTIF(I13:I35,"Kém")</f>
        <v>23</v>
      </c>
      <c r="H40" s="94">
        <f>G40*100/B39</f>
        <v>100</v>
      </c>
    </row>
    <row r="41" spans="3:8" s="91" customFormat="1" ht="13.5" customHeight="1">
      <c r="C41" s="97" t="s">
        <v>83</v>
      </c>
      <c r="D41" s="93">
        <f>COUNTIF(I13:I35,"TB khá")</f>
        <v>0</v>
      </c>
      <c r="E41" s="94">
        <f>D41*100/B39</f>
        <v>0</v>
      </c>
      <c r="F41" s="94"/>
      <c r="G41" s="94"/>
      <c r="H41" s="94"/>
    </row>
    <row r="42" spans="1:9" s="39" customFormat="1" ht="13.5" customHeight="1">
      <c r="A42" s="35" t="s">
        <v>84</v>
      </c>
      <c r="B42" s="36"/>
      <c r="C42" s="37"/>
      <c r="D42" s="36"/>
      <c r="E42" s="36"/>
      <c r="F42" s="36"/>
      <c r="G42" s="36"/>
      <c r="H42" s="2"/>
      <c r="I42" s="38"/>
    </row>
    <row r="43" spans="1:9" s="39" customFormat="1" ht="13.5" customHeight="1">
      <c r="A43" s="40"/>
      <c r="B43" s="41" t="s">
        <v>85</v>
      </c>
      <c r="C43" s="42"/>
      <c r="D43" s="43"/>
      <c r="E43" s="43"/>
      <c r="F43" s="43"/>
      <c r="G43" s="43"/>
      <c r="I43" s="38"/>
    </row>
    <row r="44" spans="1:9" s="39" customFormat="1" ht="13.5" customHeight="1">
      <c r="A44" s="36"/>
      <c r="B44" s="44" t="s">
        <v>86</v>
      </c>
      <c r="C44" s="37"/>
      <c r="D44" s="36"/>
      <c r="E44" s="36"/>
      <c r="F44" s="36"/>
      <c r="G44" s="36"/>
      <c r="H44" s="2"/>
      <c r="I44" s="38"/>
    </row>
    <row r="45" spans="5:8" ht="15.75" customHeight="1">
      <c r="E45" s="9"/>
      <c r="F45" s="146" t="s">
        <v>88</v>
      </c>
      <c r="G45" s="146"/>
      <c r="H45" s="146"/>
    </row>
    <row r="46" spans="1:8" s="98" customFormat="1" ht="15.75" customHeight="1">
      <c r="A46" s="127" t="s">
        <v>89</v>
      </c>
      <c r="B46" s="127"/>
      <c r="C46" s="128" t="s">
        <v>90</v>
      </c>
      <c r="D46" s="128"/>
      <c r="E46" s="128"/>
      <c r="F46" s="129" t="s">
        <v>91</v>
      </c>
      <c r="G46" s="129"/>
      <c r="H46" s="129"/>
    </row>
    <row r="47" spans="1:8" s="49" customFormat="1" ht="15.75" customHeight="1">
      <c r="A47" s="151" t="s">
        <v>92</v>
      </c>
      <c r="B47" s="151"/>
      <c r="C47" s="151" t="s">
        <v>92</v>
      </c>
      <c r="D47" s="151"/>
      <c r="E47" s="151"/>
      <c r="F47" s="151" t="s">
        <v>92</v>
      </c>
      <c r="G47" s="151"/>
      <c r="H47" s="151"/>
    </row>
    <row r="75" ht="17.25" customHeight="1">
      <c r="B75" s="39"/>
    </row>
  </sheetData>
  <mergeCells count="18">
    <mergeCell ref="A46:B46"/>
    <mergeCell ref="C46:E46"/>
    <mergeCell ref="F46:H46"/>
    <mergeCell ref="A47:B47"/>
    <mergeCell ref="C47:E47"/>
    <mergeCell ref="F47:H47"/>
    <mergeCell ref="A8:H8"/>
    <mergeCell ref="A9:H9"/>
    <mergeCell ref="B12:C12"/>
    <mergeCell ref="F45:H45"/>
    <mergeCell ref="A3:D3"/>
    <mergeCell ref="E3:H3"/>
    <mergeCell ref="A5:H5"/>
    <mergeCell ref="A7:H7"/>
    <mergeCell ref="A1:D1"/>
    <mergeCell ref="E1:H1"/>
    <mergeCell ref="A2:D2"/>
    <mergeCell ref="E2:H2"/>
  </mergeCells>
  <printOptions/>
  <pageMargins left="0.2362204724409449" right="0.2362204724409449" top="0.7874015748031497" bottom="0.2362204724409449" header="0.5118110236220472" footer="0.5118110236220472"/>
  <pageSetup horizontalDpi="600" verticalDpi="600" orientation="portrait" r:id="rId1"/>
  <headerFooter alignWithMargins="0">
    <oddHeader>&amp;R&amp;"Times New Roman,Bold"&amp;9KĐ5223&amp;12&amp;P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K23" sqref="K23"/>
    </sheetView>
  </sheetViews>
  <sheetFormatPr defaultColWidth="9.00390625" defaultRowHeight="18" customHeight="1"/>
  <cols>
    <col min="1" max="1" width="5.875" style="58" customWidth="1"/>
    <col min="2" max="2" width="18.25390625" style="58" customWidth="1"/>
    <col min="3" max="3" width="8.625" style="60" customWidth="1"/>
    <col min="4" max="4" width="11.625" style="57" customWidth="1"/>
    <col min="5" max="5" width="11.25390625" style="58" customWidth="1"/>
    <col min="6" max="6" width="11.125" style="58" customWidth="1"/>
    <col min="7" max="7" width="11.125" style="61" customWidth="1"/>
    <col min="8" max="8" width="14.50390625" style="58" customWidth="1"/>
    <col min="9" max="16384" width="9.00390625" style="58" customWidth="1"/>
  </cols>
  <sheetData>
    <row r="1" spans="1:8" ht="18" customHeight="1">
      <c r="A1" s="152" t="s">
        <v>0</v>
      </c>
      <c r="B1" s="153"/>
      <c r="C1" s="153"/>
      <c r="D1" s="153"/>
      <c r="E1" s="152" t="s">
        <v>1</v>
      </c>
      <c r="F1" s="153"/>
      <c r="G1" s="153"/>
      <c r="H1" s="153"/>
    </row>
    <row r="2" spans="1:8" ht="18" customHeight="1">
      <c r="A2" s="152" t="s">
        <v>2</v>
      </c>
      <c r="B2" s="153"/>
      <c r="C2" s="153"/>
      <c r="D2" s="153"/>
      <c r="E2" s="154" t="s">
        <v>3</v>
      </c>
      <c r="F2" s="155"/>
      <c r="G2" s="155"/>
      <c r="H2" s="155"/>
    </row>
    <row r="3" spans="1:8" ht="18" customHeight="1">
      <c r="A3" s="153" t="s">
        <v>4</v>
      </c>
      <c r="B3" s="153"/>
      <c r="C3" s="153"/>
      <c r="D3" s="153"/>
      <c r="E3" s="153" t="s">
        <v>5</v>
      </c>
      <c r="F3" s="153"/>
      <c r="G3" s="153"/>
      <c r="H3" s="153"/>
    </row>
    <row r="5" spans="1:8" ht="20.25" customHeight="1">
      <c r="A5" s="156" t="s">
        <v>7</v>
      </c>
      <c r="B5" s="157"/>
      <c r="C5" s="157"/>
      <c r="D5" s="157"/>
      <c r="E5" s="157"/>
      <c r="F5" s="157"/>
      <c r="G5" s="157"/>
      <c r="H5" s="157"/>
    </row>
    <row r="6" spans="1:8" ht="18" customHeight="1">
      <c r="A6" s="59"/>
      <c r="B6" s="59"/>
      <c r="C6" s="51"/>
      <c r="D6" s="59"/>
      <c r="E6" s="59"/>
      <c r="F6" s="59"/>
      <c r="G6" s="59"/>
      <c r="H6" s="59"/>
    </row>
    <row r="7" spans="1:8" ht="18" customHeight="1">
      <c r="A7" s="158" t="s">
        <v>8</v>
      </c>
      <c r="B7" s="159"/>
      <c r="C7" s="159"/>
      <c r="D7" s="159"/>
      <c r="E7" s="159"/>
      <c r="F7" s="159"/>
      <c r="G7" s="159"/>
      <c r="H7" s="159"/>
    </row>
    <row r="8" spans="1:8" ht="18" customHeight="1">
      <c r="A8" s="158" t="s">
        <v>174</v>
      </c>
      <c r="B8" s="158"/>
      <c r="C8" s="158"/>
      <c r="D8" s="158"/>
      <c r="E8" s="158"/>
      <c r="F8" s="158"/>
      <c r="G8" s="158"/>
      <c r="H8" s="158"/>
    </row>
    <row r="9" spans="1:8" ht="18" customHeight="1">
      <c r="A9" s="158" t="s">
        <v>9</v>
      </c>
      <c r="B9" s="160"/>
      <c r="C9" s="160"/>
      <c r="D9" s="160"/>
      <c r="E9" s="160"/>
      <c r="F9" s="160"/>
      <c r="G9" s="160"/>
      <c r="H9" s="160"/>
    </row>
    <row r="10" spans="1:8" ht="18" customHeight="1">
      <c r="A10" s="158" t="s">
        <v>10</v>
      </c>
      <c r="B10" s="160"/>
      <c r="C10" s="160"/>
      <c r="D10" s="160"/>
      <c r="E10" s="160"/>
      <c r="F10" s="160"/>
      <c r="G10" s="160"/>
      <c r="H10" s="160"/>
    </row>
    <row r="11" spans="1:8" ht="18" customHeight="1">
      <c r="A11" s="158" t="s">
        <v>175</v>
      </c>
      <c r="B11" s="160"/>
      <c r="C11" s="160"/>
      <c r="D11" s="160"/>
      <c r="E11" s="160"/>
      <c r="F11" s="160"/>
      <c r="G11" s="160"/>
      <c r="H11" s="160"/>
    </row>
    <row r="12" spans="1:8" ht="18" customHeight="1">
      <c r="A12" s="62"/>
      <c r="B12" s="63"/>
      <c r="C12" s="64"/>
      <c r="G12" s="58"/>
      <c r="H12" s="65"/>
    </row>
    <row r="13" spans="1:8" ht="18" customHeight="1">
      <c r="A13" s="12" t="s">
        <v>176</v>
      </c>
      <c r="H13" s="66" t="s">
        <v>177</v>
      </c>
    </row>
    <row r="14" spans="1:8" ht="35.25" customHeight="1">
      <c r="A14" s="67" t="s">
        <v>12</v>
      </c>
      <c r="B14" s="161" t="s">
        <v>13</v>
      </c>
      <c r="C14" s="162"/>
      <c r="D14" s="68" t="s">
        <v>14</v>
      </c>
      <c r="E14" s="68" t="s">
        <v>15</v>
      </c>
      <c r="F14" s="68" t="s">
        <v>16</v>
      </c>
      <c r="G14" s="68" t="s">
        <v>17</v>
      </c>
      <c r="H14" s="29" t="s">
        <v>18</v>
      </c>
    </row>
    <row r="15" spans="1:8" ht="18" customHeight="1">
      <c r="A15" s="69">
        <v>1</v>
      </c>
      <c r="B15" s="70"/>
      <c r="C15" s="71"/>
      <c r="D15" s="72"/>
      <c r="E15" s="73"/>
      <c r="F15" s="73"/>
      <c r="G15" s="74"/>
      <c r="H15" s="73"/>
    </row>
    <row r="16" spans="1:8" ht="18" customHeight="1">
      <c r="A16" s="75">
        <v>2</v>
      </c>
      <c r="B16" s="76"/>
      <c r="C16" s="77"/>
      <c r="D16" s="78"/>
      <c r="E16" s="79"/>
      <c r="F16" s="79"/>
      <c r="G16" s="80"/>
      <c r="H16" s="79"/>
    </row>
    <row r="17" spans="1:8" ht="18" customHeight="1">
      <c r="A17" s="75">
        <v>3</v>
      </c>
      <c r="B17" s="76"/>
      <c r="C17" s="77"/>
      <c r="D17" s="78"/>
      <c r="E17" s="79"/>
      <c r="F17" s="79"/>
      <c r="G17" s="80"/>
      <c r="H17" s="79"/>
    </row>
    <row r="18" spans="1:8" ht="18" customHeight="1">
      <c r="A18" s="75">
        <v>4</v>
      </c>
      <c r="B18" s="76"/>
      <c r="C18" s="77"/>
      <c r="D18" s="78"/>
      <c r="E18" s="79"/>
      <c r="F18" s="79"/>
      <c r="G18" s="80"/>
      <c r="H18" s="79"/>
    </row>
    <row r="19" spans="1:8" ht="18" customHeight="1">
      <c r="A19" s="75">
        <v>5</v>
      </c>
      <c r="B19" s="76"/>
      <c r="C19" s="77"/>
      <c r="D19" s="78"/>
      <c r="E19" s="79"/>
      <c r="F19" s="79"/>
      <c r="G19" s="80"/>
      <c r="H19" s="79"/>
    </row>
    <row r="20" spans="1:8" ht="18" customHeight="1">
      <c r="A20" s="75">
        <v>6</v>
      </c>
      <c r="B20" s="76"/>
      <c r="C20" s="77"/>
      <c r="D20" s="78"/>
      <c r="E20" s="79"/>
      <c r="F20" s="79"/>
      <c r="G20" s="80"/>
      <c r="H20" s="79"/>
    </row>
    <row r="21" spans="1:8" ht="18" customHeight="1">
      <c r="A21" s="75">
        <v>7</v>
      </c>
      <c r="B21" s="76"/>
      <c r="C21" s="77"/>
      <c r="D21" s="78"/>
      <c r="E21" s="79"/>
      <c r="F21" s="79"/>
      <c r="G21" s="80"/>
      <c r="H21" s="79"/>
    </row>
    <row r="22" spans="1:8" ht="18" customHeight="1">
      <c r="A22" s="75">
        <v>8</v>
      </c>
      <c r="B22" s="76"/>
      <c r="C22" s="77"/>
      <c r="D22" s="78"/>
      <c r="E22" s="79"/>
      <c r="F22" s="79"/>
      <c r="G22" s="80"/>
      <c r="H22" s="79"/>
    </row>
    <row r="23" spans="1:8" ht="18" customHeight="1">
      <c r="A23" s="75">
        <v>9</v>
      </c>
      <c r="B23" s="76"/>
      <c r="C23" s="77"/>
      <c r="D23" s="78"/>
      <c r="E23" s="79"/>
      <c r="F23" s="79"/>
      <c r="G23" s="80"/>
      <c r="H23" s="79"/>
    </row>
    <row r="24" spans="1:8" ht="18" customHeight="1">
      <c r="A24" s="75">
        <v>10</v>
      </c>
      <c r="B24" s="76"/>
      <c r="C24" s="77"/>
      <c r="D24" s="78"/>
      <c r="E24" s="79"/>
      <c r="F24" s="79"/>
      <c r="G24" s="80"/>
      <c r="H24" s="79"/>
    </row>
    <row r="25" spans="1:8" ht="18" customHeight="1">
      <c r="A25" s="75">
        <v>11</v>
      </c>
      <c r="B25" s="76"/>
      <c r="C25" s="77"/>
      <c r="D25" s="78"/>
      <c r="E25" s="79"/>
      <c r="F25" s="79"/>
      <c r="G25" s="80"/>
      <c r="H25" s="79"/>
    </row>
    <row r="26" spans="1:8" ht="18" customHeight="1">
      <c r="A26" s="75">
        <v>12</v>
      </c>
      <c r="B26" s="76"/>
      <c r="C26" s="77"/>
      <c r="D26" s="78"/>
      <c r="E26" s="79"/>
      <c r="F26" s="79"/>
      <c r="G26" s="80"/>
      <c r="H26" s="79"/>
    </row>
    <row r="27" spans="1:8" ht="18" customHeight="1">
      <c r="A27" s="75">
        <v>13</v>
      </c>
      <c r="B27" s="76"/>
      <c r="C27" s="77"/>
      <c r="D27" s="78"/>
      <c r="E27" s="79"/>
      <c r="F27" s="79"/>
      <c r="G27" s="80"/>
      <c r="H27" s="79"/>
    </row>
    <row r="28" spans="1:8" ht="18" customHeight="1">
      <c r="A28" s="75">
        <v>14</v>
      </c>
      <c r="B28" s="76"/>
      <c r="C28" s="77"/>
      <c r="D28" s="78"/>
      <c r="E28" s="79"/>
      <c r="F28" s="79"/>
      <c r="G28" s="80"/>
      <c r="H28" s="79"/>
    </row>
    <row r="29" spans="1:8" ht="18" customHeight="1">
      <c r="A29" s="75">
        <v>15</v>
      </c>
      <c r="B29" s="76"/>
      <c r="C29" s="77"/>
      <c r="D29" s="78"/>
      <c r="E29" s="79"/>
      <c r="F29" s="79"/>
      <c r="G29" s="80"/>
      <c r="H29" s="79"/>
    </row>
    <row r="30" spans="1:8" ht="18" customHeight="1">
      <c r="A30" s="75">
        <v>16</v>
      </c>
      <c r="B30" s="76"/>
      <c r="C30" s="77"/>
      <c r="D30" s="78"/>
      <c r="E30" s="79"/>
      <c r="F30" s="79"/>
      <c r="G30" s="80"/>
      <c r="H30" s="79"/>
    </row>
    <row r="31" spans="1:8" ht="18" customHeight="1">
      <c r="A31" s="75">
        <v>17</v>
      </c>
      <c r="B31" s="76"/>
      <c r="C31" s="77"/>
      <c r="D31" s="78"/>
      <c r="E31" s="79"/>
      <c r="F31" s="79"/>
      <c r="G31" s="80"/>
      <c r="H31" s="79"/>
    </row>
    <row r="32" spans="1:8" ht="18" customHeight="1">
      <c r="A32" s="75">
        <v>18</v>
      </c>
      <c r="B32" s="76"/>
      <c r="C32" s="77"/>
      <c r="D32" s="78"/>
      <c r="E32" s="79"/>
      <c r="F32" s="79"/>
      <c r="G32" s="80"/>
      <c r="H32" s="79"/>
    </row>
    <row r="33" spans="1:8" ht="18" customHeight="1">
      <c r="A33" s="75">
        <v>19</v>
      </c>
      <c r="B33" s="76"/>
      <c r="C33" s="77"/>
      <c r="D33" s="78"/>
      <c r="E33" s="79"/>
      <c r="F33" s="79"/>
      <c r="G33" s="80"/>
      <c r="H33" s="79"/>
    </row>
    <row r="34" spans="1:8" ht="18" customHeight="1">
      <c r="A34" s="75">
        <v>20</v>
      </c>
      <c r="B34" s="76"/>
      <c r="C34" s="77"/>
      <c r="D34" s="78"/>
      <c r="E34" s="79"/>
      <c r="F34" s="79"/>
      <c r="G34" s="80"/>
      <c r="H34" s="79"/>
    </row>
    <row r="35" spans="1:8" ht="18" customHeight="1">
      <c r="A35" s="75">
        <v>21</v>
      </c>
      <c r="B35" s="76"/>
      <c r="C35" s="77"/>
      <c r="D35" s="78"/>
      <c r="E35" s="79"/>
      <c r="F35" s="79"/>
      <c r="G35" s="80"/>
      <c r="H35" s="79"/>
    </row>
    <row r="36" spans="1:8" ht="18" customHeight="1">
      <c r="A36" s="81"/>
      <c r="B36" s="82"/>
      <c r="C36" s="83"/>
      <c r="D36" s="84"/>
      <c r="E36" s="85"/>
      <c r="F36" s="85"/>
      <c r="G36" s="86"/>
      <c r="H36" s="85"/>
    </row>
    <row r="38" spans="1:8" ht="18" customHeight="1">
      <c r="A38" s="154" t="s">
        <v>178</v>
      </c>
      <c r="B38" s="163"/>
      <c r="C38" s="163"/>
      <c r="D38" s="163"/>
      <c r="E38" s="163"/>
      <c r="F38" s="163"/>
      <c r="G38" s="163"/>
      <c r="H38" s="163"/>
    </row>
    <row r="39" spans="1:8" ht="18" customHeight="1">
      <c r="A39" s="158" t="s">
        <v>179</v>
      </c>
      <c r="B39" s="160"/>
      <c r="C39" s="160"/>
      <c r="D39" s="160"/>
      <c r="E39" s="160"/>
      <c r="F39" s="160"/>
      <c r="G39" s="160"/>
      <c r="H39" s="160"/>
    </row>
    <row r="40" spans="1:8" ht="18" customHeight="1">
      <c r="A40" s="87" t="s">
        <v>180</v>
      </c>
      <c r="B40" s="88"/>
      <c r="C40" s="89"/>
      <c r="D40" s="52"/>
      <c r="E40" s="88"/>
      <c r="F40" s="88"/>
      <c r="G40" s="88"/>
      <c r="H40" s="88"/>
    </row>
    <row r="41" spans="1:8" ht="18" customHeight="1">
      <c r="A41" s="88"/>
      <c r="B41" s="87" t="s">
        <v>181</v>
      </c>
      <c r="C41" s="89"/>
      <c r="D41" s="52"/>
      <c r="E41" s="88"/>
      <c r="F41" s="88"/>
      <c r="G41" s="88"/>
      <c r="H41" s="88"/>
    </row>
    <row r="42" spans="1:8" ht="18" customHeight="1">
      <c r="A42" s="88"/>
      <c r="B42" s="87" t="s">
        <v>182</v>
      </c>
      <c r="C42" s="89"/>
      <c r="D42" s="52"/>
      <c r="E42" s="88"/>
      <c r="F42" s="88"/>
      <c r="G42" s="88"/>
      <c r="H42" s="88"/>
    </row>
    <row r="43" spans="6:8" ht="18" customHeight="1">
      <c r="F43" s="158" t="s">
        <v>183</v>
      </c>
      <c r="G43" s="160"/>
      <c r="H43" s="160"/>
    </row>
    <row r="44" spans="1:8" ht="18" customHeight="1">
      <c r="A44" s="155" t="s">
        <v>89</v>
      </c>
      <c r="B44" s="155"/>
      <c r="C44" s="164" t="s">
        <v>90</v>
      </c>
      <c r="D44" s="164"/>
      <c r="E44" s="164"/>
      <c r="F44" s="154" t="s">
        <v>91</v>
      </c>
      <c r="G44" s="154"/>
      <c r="H44" s="154"/>
    </row>
    <row r="45" spans="1:8" s="49" customFormat="1" ht="18" customHeight="1">
      <c r="A45" s="151" t="s">
        <v>92</v>
      </c>
      <c r="B45" s="151"/>
      <c r="C45" s="151" t="s">
        <v>92</v>
      </c>
      <c r="D45" s="151"/>
      <c r="E45" s="151"/>
      <c r="F45" s="151" t="s">
        <v>92</v>
      </c>
      <c r="G45" s="151"/>
      <c r="H45" s="151"/>
    </row>
  </sheetData>
  <mergeCells count="22">
    <mergeCell ref="C44:E44"/>
    <mergeCell ref="F44:H44"/>
    <mergeCell ref="A45:B45"/>
    <mergeCell ref="C45:E45"/>
    <mergeCell ref="A8:H8"/>
    <mergeCell ref="A9:H9"/>
    <mergeCell ref="F45:H45"/>
    <mergeCell ref="A10:H10"/>
    <mergeCell ref="A11:H11"/>
    <mergeCell ref="B14:C14"/>
    <mergeCell ref="A38:H38"/>
    <mergeCell ref="A39:H39"/>
    <mergeCell ref="F43:H43"/>
    <mergeCell ref="A44:B44"/>
    <mergeCell ref="A3:D3"/>
    <mergeCell ref="E3:H3"/>
    <mergeCell ref="A5:H5"/>
    <mergeCell ref="A7:H7"/>
    <mergeCell ref="A1:D1"/>
    <mergeCell ref="E1:H1"/>
    <mergeCell ref="A2:D2"/>
    <mergeCell ref="E2:H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</dc:creator>
  <cp:keywords/>
  <dc:description/>
  <cp:lastModifiedBy>NewWind</cp:lastModifiedBy>
  <cp:lastPrinted>2012-12-28T01:47:28Z</cp:lastPrinted>
  <dcterms:created xsi:type="dcterms:W3CDTF">2012-10-04T02:17:18Z</dcterms:created>
  <dcterms:modified xsi:type="dcterms:W3CDTF">2013-01-02T03:40:26Z</dcterms:modified>
  <cp:category/>
  <cp:version/>
  <cp:contentType/>
  <cp:contentStatus/>
</cp:coreProperties>
</file>