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640" activeTab="0"/>
  </bookViews>
  <sheets>
    <sheet name="CĐM20A" sheetId="1" r:id="rId1"/>
    <sheet name="CĐM20B" sheetId="2" r:id="rId2"/>
    <sheet name="TĐH20" sheetId="3" r:id="rId3"/>
    <sheet name="ĐKH20A" sheetId="4" r:id="rId4"/>
    <sheet name="ĐKH20B" sheetId="5" r:id="rId5"/>
    <sheet name="KTĐ20" sheetId="6" r:id="rId6"/>
  </sheets>
  <definedNames>
    <definedName name="_xlnm.Print_Titles" localSheetId="0">'CĐM20A'!$11:$12</definedName>
    <definedName name="_xlnm.Print_Titles" localSheetId="1">'CĐM20B'!$11:$12</definedName>
    <definedName name="_xlnm.Print_Titles" localSheetId="3">'ĐKH20A'!$11:$12</definedName>
    <definedName name="_xlnm.Print_Titles" localSheetId="4">'ĐKH20B'!$11:$12</definedName>
    <definedName name="_xlnm.Print_Titles" localSheetId="5">'KTĐ20'!$11:$12</definedName>
    <definedName name="_xlnm.Print_Titles" localSheetId="2">'TĐH20'!$11:$12</definedName>
  </definedNames>
  <calcPr fullCalcOnLoad="1"/>
</workbook>
</file>

<file path=xl/comments1.xml><?xml version="1.0" encoding="utf-8"?>
<comments xmlns="http://schemas.openxmlformats.org/spreadsheetml/2006/main">
  <authors>
    <author>CHANGE_ME</author>
  </authors>
  <commentList>
    <comment ref="B6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Bỏ học dài này lớp đề nghị xóa tên 26/9/12</t>
        </r>
      </text>
    </comment>
  </commentList>
</comments>
</file>

<file path=xl/sharedStrings.xml><?xml version="1.0" encoding="utf-8"?>
<sst xmlns="http://schemas.openxmlformats.org/spreadsheetml/2006/main" count="886" uniqueCount="385">
  <si>
    <t>BỘ CÔNG THƯƠNG</t>
  </si>
  <si>
    <t>CỘNG HOÀ XÃ HỘI CHỦ NGHĨA VIỆT NAM</t>
  </si>
  <si>
    <t>TRƯỜNG ĐH CÔNG NGHIỆP QUẢNG NINH</t>
  </si>
  <si>
    <t>Độc lập - Tự do - Hạnh phúc</t>
  </si>
  <si>
    <t>_________________</t>
  </si>
  <si>
    <t>__________________________</t>
  </si>
  <si>
    <t xml:space="preserve">BẢNG ĐIỂM HỌC PHẦN - BẬC ĐẠI HỌC </t>
  </si>
  <si>
    <t>Học phần :….…………………..…………………… Số ĐVH :…….</t>
  </si>
  <si>
    <t>Ngày tháng năm thi : …………………………</t>
  </si>
  <si>
    <t>Học kỳ :…….Năm học20.... - 20....</t>
  </si>
  <si>
    <t>Lớp Cơ điện mỏ 20A</t>
  </si>
  <si>
    <t>TT</t>
  </si>
  <si>
    <t xml:space="preserve">Họ và </t>
  </si>
  <si>
    <t>tên</t>
  </si>
  <si>
    <t>Ngày 
sinh</t>
  </si>
  <si>
    <t>TBC K.tra T.kỳ</t>
  </si>
  <si>
    <t>Điểm chuyên cần</t>
  </si>
  <si>
    <t>Điểm thi  HP</t>
  </si>
  <si>
    <t>Điểm Tổng kết HP</t>
  </si>
  <si>
    <t>Ghi chú của giáo viên</t>
  </si>
  <si>
    <t>Bùi Tuấn</t>
  </si>
  <si>
    <t>Anh</t>
  </si>
  <si>
    <t xml:space="preserve">Lưu Tuấn </t>
  </si>
  <si>
    <t xml:space="preserve">Lương Thế </t>
  </si>
  <si>
    <t xml:space="preserve">Nguyễn Văn </t>
  </si>
  <si>
    <t>Đạt</t>
  </si>
  <si>
    <t xml:space="preserve">Nguyễn Tiến </t>
  </si>
  <si>
    <t xml:space="preserve">Lý Văn </t>
  </si>
  <si>
    <t>Định</t>
  </si>
  <si>
    <t xml:space="preserve">Vũ Mạnh </t>
  </si>
  <si>
    <t>Cường</t>
  </si>
  <si>
    <t xml:space="preserve">Hoàng Văn </t>
  </si>
  <si>
    <t>Dương</t>
  </si>
  <si>
    <t>Duy</t>
  </si>
  <si>
    <t xml:space="preserve">Phạm Văn </t>
  </si>
  <si>
    <t xml:space="preserve">Tăng Văn </t>
  </si>
  <si>
    <t>Gép</t>
  </si>
  <si>
    <t xml:space="preserve">Vũ Trường </t>
  </si>
  <si>
    <t>Giang</t>
  </si>
  <si>
    <t xml:space="preserve">Khổng Văn </t>
  </si>
  <si>
    <t>Hà</t>
  </si>
  <si>
    <t xml:space="preserve">Lê Văn </t>
  </si>
  <si>
    <t>Hải</t>
  </si>
  <si>
    <t xml:space="preserve">Trần Ngọc </t>
  </si>
  <si>
    <t>Hùng</t>
  </si>
  <si>
    <t xml:space="preserve">Trần Quang </t>
  </si>
  <si>
    <t>Hiển</t>
  </si>
  <si>
    <t xml:space="preserve">Vũ Đức </t>
  </si>
  <si>
    <t>Hiệp</t>
  </si>
  <si>
    <t xml:space="preserve">Phùng Khánh </t>
  </si>
  <si>
    <t>Hoà</t>
  </si>
  <si>
    <t xml:space="preserve">Đào Văn </t>
  </si>
  <si>
    <t>Hoài</t>
  </si>
  <si>
    <t>Huy</t>
  </si>
  <si>
    <t xml:space="preserve">Nguyễn Trung </t>
  </si>
  <si>
    <t>Kiên</t>
  </si>
  <si>
    <t xml:space="preserve">Vũ Tùng </t>
  </si>
  <si>
    <t>Lâm</t>
  </si>
  <si>
    <t xml:space="preserve">Lý Tài </t>
  </si>
  <si>
    <t>Liên</t>
  </si>
  <si>
    <t>Luân</t>
  </si>
  <si>
    <t xml:space="preserve">Lưu Văn </t>
  </si>
  <si>
    <t>Lực</t>
  </si>
  <si>
    <t>Nguyễn Thị</t>
  </si>
  <si>
    <t>Lý</t>
  </si>
  <si>
    <t xml:space="preserve">Mai Hoàng </t>
  </si>
  <si>
    <t>Nam</t>
  </si>
  <si>
    <t xml:space="preserve">Vũ Thành </t>
  </si>
  <si>
    <t>Ngọc</t>
  </si>
  <si>
    <t xml:space="preserve">Phan Văn </t>
  </si>
  <si>
    <t>Nghĩa</t>
  </si>
  <si>
    <t xml:space="preserve">Đinh Văn </t>
  </si>
  <si>
    <t>Quyết</t>
  </si>
  <si>
    <t>Sang</t>
  </si>
  <si>
    <t xml:space="preserve">Đỗ Văn </t>
  </si>
  <si>
    <t>Tình</t>
  </si>
  <si>
    <t xml:space="preserve">Vương Văn </t>
  </si>
  <si>
    <t>Thông</t>
  </si>
  <si>
    <t xml:space="preserve">Vũ Tiến </t>
  </si>
  <si>
    <t>Thành</t>
  </si>
  <si>
    <t>Thắng</t>
  </si>
  <si>
    <t>Thanh</t>
  </si>
  <si>
    <t xml:space="preserve">Nguyễn Đình </t>
  </si>
  <si>
    <t>Thuỳ</t>
  </si>
  <si>
    <t xml:space="preserve">Trần Mạnh </t>
  </si>
  <si>
    <t>Tùng</t>
  </si>
  <si>
    <t xml:space="preserve">Tạ Xuân </t>
  </si>
  <si>
    <t xml:space="preserve">Bùi Minh </t>
  </si>
  <si>
    <t>Tiến</t>
  </si>
  <si>
    <t xml:space="preserve">Đặng Quyết </t>
  </si>
  <si>
    <t xml:space="preserve">Đặng Đức </t>
  </si>
  <si>
    <t>Tú</t>
  </si>
  <si>
    <t xml:space="preserve">Nguyễn Mạnh </t>
  </si>
  <si>
    <t>Trúc</t>
  </si>
  <si>
    <t>Tuấn</t>
  </si>
  <si>
    <t xml:space="preserve">Vũ Ngọc </t>
  </si>
  <si>
    <t>Tuyền</t>
  </si>
  <si>
    <t xml:space="preserve">Hà Văn </t>
  </si>
  <si>
    <t>Vương</t>
  </si>
  <si>
    <t xml:space="preserve">Lê Quang </t>
  </si>
  <si>
    <t>Vũ</t>
  </si>
  <si>
    <t>Đào Thị</t>
  </si>
  <si>
    <t>Thảo</t>
  </si>
  <si>
    <t>Hoàng Thế</t>
  </si>
  <si>
    <t>Mạc Văn</t>
  </si>
  <si>
    <t>Quảng</t>
  </si>
  <si>
    <t>Nguyễn Văn</t>
  </si>
  <si>
    <t>Chiều</t>
  </si>
  <si>
    <t>Xếp loại: (%)</t>
  </si>
  <si>
    <t>XL</t>
  </si>
  <si>
    <t>SL</t>
  </si>
  <si>
    <t>%</t>
  </si>
  <si>
    <t xml:space="preserve">Tổng số </t>
  </si>
  <si>
    <t>XS</t>
  </si>
  <si>
    <t>TB</t>
  </si>
  <si>
    <t>Giỏi</t>
  </si>
  <si>
    <t>Yếu</t>
  </si>
  <si>
    <t>Khá</t>
  </si>
  <si>
    <t>Kém</t>
  </si>
  <si>
    <t>TB khá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</si>
  <si>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</si>
  <si>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</si>
  <si>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</si>
  <si>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- Không bổ sung tên học sinh lớp khác vào bảng điểm.</t>
  </si>
  <si>
    <t xml:space="preserve">   Ngày        tháng         năm 20....</t>
  </si>
  <si>
    <t xml:space="preserve">TRƯỞNG KHOA  </t>
  </si>
  <si>
    <t xml:space="preserve">TRƯỞNG BỘ MÔN </t>
  </si>
  <si>
    <t>GIẢNG VIÊN GIẢNG HỌC PHẦN</t>
  </si>
  <si>
    <t xml:space="preserve">(Ký, ghi họ tên)  </t>
  </si>
  <si>
    <t>Lớp Cơ điện mỏ 20B</t>
  </si>
  <si>
    <t xml:space="preserve">Vũ Tuấn           </t>
  </si>
  <si>
    <t>Mã Văn</t>
  </si>
  <si>
    <t>Biển</t>
  </si>
  <si>
    <t xml:space="preserve">Nguyễn Đức </t>
  </si>
  <si>
    <t>Cảnh</t>
  </si>
  <si>
    <t xml:space="preserve">Nguyễn Thế </t>
  </si>
  <si>
    <t>Cầu</t>
  </si>
  <si>
    <t>Trừ Xuân</t>
  </si>
  <si>
    <t>Vũ Thành</t>
  </si>
  <si>
    <t>Chung</t>
  </si>
  <si>
    <t>Đào Văn</t>
  </si>
  <si>
    <t>Chí</t>
  </si>
  <si>
    <t xml:space="preserve">Lê Khắc </t>
  </si>
  <si>
    <t xml:space="preserve">Nguyễn Trọng </t>
  </si>
  <si>
    <t xml:space="preserve">Lộc Thanh  </t>
  </si>
  <si>
    <t>Được</t>
  </si>
  <si>
    <t xml:space="preserve">Bùi Hữu </t>
  </si>
  <si>
    <t>Đoàn</t>
  </si>
  <si>
    <t xml:space="preserve">Trần Văn </t>
  </si>
  <si>
    <t>Chất</t>
  </si>
  <si>
    <t>Dịu</t>
  </si>
  <si>
    <t>Dũng</t>
  </si>
  <si>
    <t>Lê Đình</t>
  </si>
  <si>
    <t xml:space="preserve">Trần Trung </t>
  </si>
  <si>
    <t xml:space="preserve">Dương Văn </t>
  </si>
  <si>
    <t xml:space="preserve">Trần Đức </t>
  </si>
  <si>
    <t xml:space="preserve">Bùi Đình </t>
  </si>
  <si>
    <t xml:space="preserve">Lại Văn </t>
  </si>
  <si>
    <t>Khánh</t>
  </si>
  <si>
    <t>Lăng</t>
  </si>
  <si>
    <t xml:space="preserve">Ngô Doãn </t>
  </si>
  <si>
    <t>Lợi</t>
  </si>
  <si>
    <t>Long</t>
  </si>
  <si>
    <t xml:space="preserve">Vũ Hải </t>
  </si>
  <si>
    <t xml:space="preserve">Ngô Quang </t>
  </si>
  <si>
    <t>Mạnh</t>
  </si>
  <si>
    <t xml:space="preserve">Mạc Văn </t>
  </si>
  <si>
    <t xml:space="preserve">Nguyễn Thị </t>
  </si>
  <si>
    <t>Nga</t>
  </si>
  <si>
    <t>Phú</t>
  </si>
  <si>
    <t>Phúc</t>
  </si>
  <si>
    <t xml:space="preserve">Hà Tuấn </t>
  </si>
  <si>
    <t>Phong</t>
  </si>
  <si>
    <t>Trịnh Hồng</t>
  </si>
  <si>
    <t>Quế</t>
  </si>
  <si>
    <t xml:space="preserve">Dương Văn  </t>
  </si>
  <si>
    <t>Sơn</t>
  </si>
  <si>
    <t>Đỗ Công</t>
  </si>
  <si>
    <t>Tư</t>
  </si>
  <si>
    <t>Bùi Văn</t>
  </si>
  <si>
    <t>Tập</t>
  </si>
  <si>
    <t xml:space="preserve">Bùi Văn </t>
  </si>
  <si>
    <t>Vương Văn</t>
  </si>
  <si>
    <t xml:space="preserve">Nông Văn </t>
  </si>
  <si>
    <t>Thiện</t>
  </si>
  <si>
    <t>Đỗ Văn</t>
  </si>
  <si>
    <t>Thoại</t>
  </si>
  <si>
    <t xml:space="preserve">La Quốc </t>
  </si>
  <si>
    <t>Tiến A</t>
  </si>
  <si>
    <t>Tiến B</t>
  </si>
  <si>
    <t xml:space="preserve">Phạm Ngọc </t>
  </si>
  <si>
    <t>Toàn</t>
  </si>
  <si>
    <t>Toản</t>
  </si>
  <si>
    <t>Trung</t>
  </si>
  <si>
    <t xml:space="preserve">Phạm Tiến </t>
  </si>
  <si>
    <t>Tuân</t>
  </si>
  <si>
    <t>Việt</t>
  </si>
  <si>
    <t xml:space="preserve">Vũ Trọng </t>
  </si>
  <si>
    <t>Vĩnh</t>
  </si>
  <si>
    <t>Trần Thành</t>
  </si>
  <si>
    <t xml:space="preserve">Ngô Văn </t>
  </si>
  <si>
    <t>Lớp Tự động hóa 20</t>
  </si>
  <si>
    <t xml:space="preserve">Mỵ Duy </t>
  </si>
  <si>
    <t>Ái</t>
  </si>
  <si>
    <t>Đại</t>
  </si>
  <si>
    <t xml:space="preserve">Đặng Văn </t>
  </si>
  <si>
    <t xml:space="preserve">Đồng Văn </t>
  </si>
  <si>
    <t>Đức</t>
  </si>
  <si>
    <t xml:space="preserve">Lê Thị Vân </t>
  </si>
  <si>
    <t xml:space="preserve">Nguyễn Tuấn </t>
  </si>
  <si>
    <t xml:space="preserve">Vũ Tuấn </t>
  </si>
  <si>
    <t xml:space="preserve">Vũ Quốc </t>
  </si>
  <si>
    <t>Bảo</t>
  </si>
  <si>
    <t xml:space="preserve">Lê Hữu </t>
  </si>
  <si>
    <t>Cương</t>
  </si>
  <si>
    <t xml:space="preserve">Trần Xuân </t>
  </si>
  <si>
    <t xml:space="preserve">Nguyễn Thanh </t>
  </si>
  <si>
    <t xml:space="preserve">Đàm Thanh </t>
  </si>
  <si>
    <t xml:space="preserve">Vương Quốc </t>
  </si>
  <si>
    <t>Học</t>
  </si>
  <si>
    <t>Vũ Văn</t>
  </si>
  <si>
    <t>Hậu</t>
  </si>
  <si>
    <t>Hoàng</t>
  </si>
  <si>
    <t xml:space="preserve">Đặng Minh </t>
  </si>
  <si>
    <t>Huấn</t>
  </si>
  <si>
    <t xml:space="preserve">Nguyễn Thành </t>
  </si>
  <si>
    <t xml:space="preserve">Đồng Văn          </t>
  </si>
  <si>
    <t>Kha</t>
  </si>
  <si>
    <t xml:space="preserve">Lộc Văn           </t>
  </si>
  <si>
    <t xml:space="preserve">Lê Thị </t>
  </si>
  <si>
    <t>Lệ</t>
  </si>
  <si>
    <t xml:space="preserve">Đoàn Đắc </t>
  </si>
  <si>
    <t>Lũy</t>
  </si>
  <si>
    <t xml:space="preserve">Phạm Thế </t>
  </si>
  <si>
    <t xml:space="preserve">Hoàng Thị </t>
  </si>
  <si>
    <t>Mai</t>
  </si>
  <si>
    <t xml:space="preserve">Nguyễn Việt </t>
  </si>
  <si>
    <t xml:space="preserve">Vũ Văn </t>
  </si>
  <si>
    <t>Hoàng Trọng</t>
  </si>
  <si>
    <t xml:space="preserve">Đào Văn           </t>
  </si>
  <si>
    <t>Nhâm</t>
  </si>
  <si>
    <t xml:space="preserve">Vũ </t>
  </si>
  <si>
    <t>Quý</t>
  </si>
  <si>
    <t xml:space="preserve">Đặng Nguyên </t>
  </si>
  <si>
    <t xml:space="preserve">Nguyễn Duy </t>
  </si>
  <si>
    <t xml:space="preserve">Bùi Duy </t>
  </si>
  <si>
    <t>Thái</t>
  </si>
  <si>
    <t>Vũ Minh</t>
  </si>
  <si>
    <t>Thân</t>
  </si>
  <si>
    <t xml:space="preserve">Lưu Thị Hoài </t>
  </si>
  <si>
    <t>Thương</t>
  </si>
  <si>
    <t xml:space="preserve">Trần Thanh </t>
  </si>
  <si>
    <t xml:space="preserve">Vũ Huy </t>
  </si>
  <si>
    <t xml:space="preserve">Vũ Đình </t>
  </si>
  <si>
    <t xml:space="preserve">Nguyễn Phương </t>
  </si>
  <si>
    <t>Thịnh</t>
  </si>
  <si>
    <t>Tỉnh</t>
  </si>
  <si>
    <t>Ninh Văn</t>
  </si>
  <si>
    <t>Trang</t>
  </si>
  <si>
    <t>Trường</t>
  </si>
  <si>
    <t xml:space="preserve">Phạm Xuân </t>
  </si>
  <si>
    <t xml:space="preserve">Thân Văn </t>
  </si>
  <si>
    <t xml:space="preserve">Lại Minh </t>
  </si>
  <si>
    <t>Linh Du</t>
  </si>
  <si>
    <t xml:space="preserve">Lưu Anh </t>
  </si>
  <si>
    <t xml:space="preserve">Nguyễn Triệu </t>
  </si>
  <si>
    <t>Vinh</t>
  </si>
  <si>
    <t xml:space="preserve">Lê Ngọc </t>
  </si>
  <si>
    <t>Đoàn Mạnh</t>
  </si>
  <si>
    <t>Lớp Điện khí hóa - cung cấp điện 20A</t>
  </si>
  <si>
    <t>Đô</t>
  </si>
  <si>
    <t>Tạ Quang</t>
  </si>
  <si>
    <t>Bùi Duy</t>
  </si>
  <si>
    <t>Bách</t>
  </si>
  <si>
    <t xml:space="preserve">Bùi Mạnh </t>
  </si>
  <si>
    <t>Chương</t>
  </si>
  <si>
    <t xml:space="preserve">Đinh Quang </t>
  </si>
  <si>
    <t>Dựng</t>
  </si>
  <si>
    <t xml:space="preserve">Nguyễn Thị Vân </t>
  </si>
  <si>
    <t xml:space="preserve">Lưu Huy </t>
  </si>
  <si>
    <t xml:space="preserve">Lê Huy </t>
  </si>
  <si>
    <t>Hiền</t>
  </si>
  <si>
    <t>Lê Văn</t>
  </si>
  <si>
    <t xml:space="preserve">Trần Duy </t>
  </si>
  <si>
    <t xml:space="preserve">Dương Thị </t>
  </si>
  <si>
    <t>Hoa</t>
  </si>
  <si>
    <t xml:space="preserve">Hà Thị </t>
  </si>
  <si>
    <t>Huệ</t>
  </si>
  <si>
    <t xml:space="preserve">Hoàng Quang </t>
  </si>
  <si>
    <t xml:space="preserve">Chu Văn </t>
  </si>
  <si>
    <t>Lốt</t>
  </si>
  <si>
    <t xml:space="preserve">Điệp Văn </t>
  </si>
  <si>
    <t>Ngà</t>
  </si>
  <si>
    <t>Nghị</t>
  </si>
  <si>
    <t>Nguyệt</t>
  </si>
  <si>
    <t>Trần Văn</t>
  </si>
  <si>
    <t>Quân</t>
  </si>
  <si>
    <t>Quang</t>
  </si>
  <si>
    <t>Đặng Văn</t>
  </si>
  <si>
    <t>Bùi Kim</t>
  </si>
  <si>
    <t>Tâm</t>
  </si>
  <si>
    <t>Nguyễn Xuân</t>
  </si>
  <si>
    <t xml:space="preserve">Hà Quang </t>
  </si>
  <si>
    <t xml:space="preserve">Lục Văn           </t>
  </si>
  <si>
    <t>Tiên</t>
  </si>
  <si>
    <t>Nguyễn Thanh</t>
  </si>
  <si>
    <t xml:space="preserve">Hoàng Thanh </t>
  </si>
  <si>
    <t xml:space="preserve">Đoàn Duy </t>
  </si>
  <si>
    <t>Vi Văn</t>
  </si>
  <si>
    <t>Trần Quốc</t>
  </si>
  <si>
    <t xml:space="preserve">Bùi Thị </t>
  </si>
  <si>
    <t>Phan Đình</t>
  </si>
  <si>
    <t>Vương Đình</t>
  </si>
  <si>
    <t>Lê Xuân</t>
  </si>
  <si>
    <t xml:space="preserve">Trần Quốc </t>
  </si>
  <si>
    <t>Từ</t>
  </si>
  <si>
    <t>Tính</t>
  </si>
  <si>
    <t>Lớp Điện khí hóa - cung cấp điện 20B</t>
  </si>
  <si>
    <t>Bôn</t>
  </si>
  <si>
    <t xml:space="preserve">Nguyễn Hoàng </t>
  </si>
  <si>
    <t>Ngô Văn</t>
  </si>
  <si>
    <t>Hợp</t>
  </si>
  <si>
    <t>Nguyễn Ngọc</t>
  </si>
  <si>
    <t>Hưng</t>
  </si>
  <si>
    <t xml:space="preserve">Phạm Thị </t>
  </si>
  <si>
    <t xml:space="preserve">Nguyễn Văn      </t>
  </si>
  <si>
    <t>Huân</t>
  </si>
  <si>
    <t xml:space="preserve">Vũ Quang </t>
  </si>
  <si>
    <t xml:space="preserve">Lê Quốc </t>
  </si>
  <si>
    <t xml:space="preserve">Phạm Quang </t>
  </si>
  <si>
    <t xml:space="preserve">Nguyễn Quốc </t>
  </si>
  <si>
    <t>Minh</t>
  </si>
  <si>
    <t xml:space="preserve">Vũ Văn           </t>
  </si>
  <si>
    <t>Nguyên</t>
  </si>
  <si>
    <t xml:space="preserve">Ngô Văn     </t>
  </si>
  <si>
    <t>Quỳnh</t>
  </si>
  <si>
    <t xml:space="preserve">Mai Văn </t>
  </si>
  <si>
    <t xml:space="preserve">Khổng Minh </t>
  </si>
  <si>
    <t xml:space="preserve">Triệu A </t>
  </si>
  <si>
    <t>Thuận</t>
  </si>
  <si>
    <t xml:space="preserve">Phạm Kim </t>
  </si>
  <si>
    <t>Thuỷ</t>
  </si>
  <si>
    <t>Thuyên</t>
  </si>
  <si>
    <t>Trình</t>
  </si>
  <si>
    <t>Trọng</t>
  </si>
  <si>
    <t xml:space="preserve">Nguyễn Xuân </t>
  </si>
  <si>
    <t>Nguyễn Viết</t>
  </si>
  <si>
    <t xml:space="preserve">Nguyễn Minh </t>
  </si>
  <si>
    <t>Trần Hải</t>
  </si>
  <si>
    <t>Ninh</t>
  </si>
  <si>
    <t>Vy Thị</t>
  </si>
  <si>
    <t>Huyền</t>
  </si>
  <si>
    <t>Đoàn Trung</t>
  </si>
  <si>
    <t>Nguyễn Quang</t>
  </si>
  <si>
    <t>Nguyễn Hữu</t>
  </si>
  <si>
    <t xml:space="preserve">Vi Thị </t>
  </si>
  <si>
    <t>Lớp Kỹ thuật điện - điện tử 20</t>
  </si>
  <si>
    <t>Hoàng Tuấn</t>
  </si>
  <si>
    <t xml:space="preserve">Nguyễn Hữu </t>
  </si>
  <si>
    <t>Ba</t>
  </si>
  <si>
    <t xml:space="preserve">Đinh Xuân </t>
  </si>
  <si>
    <t xml:space="preserve">Phạm Mạnh </t>
  </si>
  <si>
    <t>Nguyễn Hoàng</t>
  </si>
  <si>
    <t xml:space="preserve">Hoàng Ngọc </t>
  </si>
  <si>
    <t>Khương</t>
  </si>
  <si>
    <t xml:space="preserve">Vũ Chí </t>
  </si>
  <si>
    <t xml:space="preserve">Phùng Tiến </t>
  </si>
  <si>
    <t>Lộc</t>
  </si>
  <si>
    <t xml:space="preserve">Phan Hoàng </t>
  </si>
  <si>
    <t xml:space="preserve">Vũ Lã </t>
  </si>
  <si>
    <t>Đào Xuân</t>
  </si>
  <si>
    <t>Hoàng Bách</t>
  </si>
  <si>
    <t xml:space="preserve">Cao Văn </t>
  </si>
  <si>
    <t xml:space="preserve">Trần Thị </t>
  </si>
  <si>
    <t>Thêm</t>
  </si>
  <si>
    <t>Thường</t>
  </si>
  <si>
    <t>Đinh Văn</t>
  </si>
  <si>
    <t xml:space="preserve">Hà Minh </t>
  </si>
  <si>
    <t>Lê Đức</t>
  </si>
  <si>
    <t>Vũ Văn Thanh</t>
  </si>
  <si>
    <t>Văn</t>
  </si>
  <si>
    <t>BẢNG ĐIỂM HỌC PHẦN - BẬC CAO ĐẲNG</t>
  </si>
  <si>
    <t>Đỗ Thành</t>
  </si>
  <si>
    <t>Nguyễn Cao</t>
  </si>
  <si>
    <t>Qúy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</si>
</sst>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  <numFmt numFmtId="175" formatCode="dd/mm/yyyy;@"/>
  </numFmts>
  <fonts count="22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1" fillId="0" borderId="0" xfId="0" applyNumberFormat="1" applyFont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8" xfId="0" applyNumberFormat="1" applyFont="1" applyFill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2" fontId="8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9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2" borderId="8" xfId="0" applyNumberFormat="1" applyFont="1" applyFill="1" applyBorder="1" applyAlignment="1">
      <alignment/>
    </xf>
    <xf numFmtId="0" fontId="3" fillId="2" borderId="9" xfId="0" applyNumberFormat="1" applyFont="1" applyFill="1" applyBorder="1" applyAlignment="1">
      <alignment/>
    </xf>
    <xf numFmtId="0" fontId="3" fillId="0" borderId="8" xfId="0" applyNumberFormat="1" applyFont="1" applyBorder="1" applyAlignment="1">
      <alignment/>
    </xf>
    <xf numFmtId="0" fontId="3" fillId="2" borderId="9" xfId="0" applyFont="1" applyFill="1" applyBorder="1" applyAlignment="1">
      <alignment/>
    </xf>
    <xf numFmtId="14" fontId="1" fillId="2" borderId="7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9" xfId="0" applyFont="1" applyFill="1" applyBorder="1" applyAlignment="1">
      <alignment/>
    </xf>
    <xf numFmtId="0" fontId="3" fillId="2" borderId="9" xfId="0" applyNumberFormat="1" applyFont="1" applyFill="1" applyBorder="1" applyAlignment="1">
      <alignment/>
    </xf>
    <xf numFmtId="1" fontId="15" fillId="2" borderId="7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174" fontId="1" fillId="2" borderId="7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/>
    </xf>
    <xf numFmtId="0" fontId="19" fillId="2" borderId="13" xfId="0" applyNumberFormat="1" applyFont="1" applyFill="1" applyBorder="1" applyAlignment="1">
      <alignment/>
    </xf>
    <xf numFmtId="0" fontId="19" fillId="2" borderId="14" xfId="0" applyNumberFormat="1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174" fontId="20" fillId="2" borderId="15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724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724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724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24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24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24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24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7814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7909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7909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7909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909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909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909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909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47">
      <selection activeCell="H67" sqref="H13:H67"/>
    </sheetView>
  </sheetViews>
  <sheetFormatPr defaultColWidth="9.00390625" defaultRowHeight="17.25" customHeight="1"/>
  <cols>
    <col min="1" max="1" width="5.75390625" style="1" customWidth="1"/>
    <col min="2" max="2" width="19.125" style="67" customWidth="1"/>
    <col min="3" max="3" width="9.75390625" style="68" customWidth="1"/>
    <col min="4" max="4" width="9.37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7.25" customHeight="1">
      <c r="A1" s="113" t="s">
        <v>0</v>
      </c>
      <c r="B1" s="114"/>
      <c r="C1" s="114"/>
      <c r="D1" s="114"/>
      <c r="E1" s="113" t="s">
        <v>1</v>
      </c>
      <c r="F1" s="114"/>
      <c r="G1" s="114"/>
      <c r="H1" s="114"/>
      <c r="I1" s="114"/>
    </row>
    <row r="2" spans="1:9" ht="17.25" customHeight="1">
      <c r="A2" s="113" t="s">
        <v>2</v>
      </c>
      <c r="B2" s="114"/>
      <c r="C2" s="114"/>
      <c r="D2" s="114"/>
      <c r="E2" s="110" t="s">
        <v>3</v>
      </c>
      <c r="F2" s="111"/>
      <c r="G2" s="111"/>
      <c r="H2" s="111"/>
      <c r="I2" s="111"/>
    </row>
    <row r="3" spans="1:9" ht="5.25" customHeight="1">
      <c r="A3" s="109" t="s">
        <v>4</v>
      </c>
      <c r="B3" s="109"/>
      <c r="C3" s="109"/>
      <c r="D3" s="109"/>
      <c r="E3" s="109" t="s">
        <v>5</v>
      </c>
      <c r="F3" s="109"/>
      <c r="G3" s="109"/>
      <c r="H3" s="109"/>
      <c r="I3" s="109"/>
    </row>
    <row r="4" spans="1:9" ht="17.25" customHeight="1">
      <c r="A4" s="4"/>
      <c r="B4" s="4"/>
      <c r="C4" s="5"/>
      <c r="D4" s="4"/>
      <c r="E4" s="4"/>
      <c r="F4" s="4"/>
      <c r="G4" s="4"/>
      <c r="H4" s="4"/>
      <c r="I4" s="4"/>
    </row>
    <row r="5" spans="1:11" ht="17.25" customHeight="1">
      <c r="A5" s="110" t="s">
        <v>6</v>
      </c>
      <c r="B5" s="111"/>
      <c r="C5" s="111"/>
      <c r="D5" s="111"/>
      <c r="E5" s="111"/>
      <c r="F5" s="111"/>
      <c r="G5" s="111"/>
      <c r="H5" s="111"/>
      <c r="I5" s="111"/>
      <c r="K5" s="6">
        <v>41186</v>
      </c>
    </row>
    <row r="6" spans="1:9" ht="17.25" customHeight="1">
      <c r="A6" s="3"/>
      <c r="B6" s="3"/>
      <c r="C6" s="7"/>
      <c r="D6" s="3"/>
      <c r="E6" s="3"/>
      <c r="F6" s="3"/>
      <c r="G6" s="3"/>
      <c r="H6" s="3"/>
      <c r="I6" s="3"/>
    </row>
    <row r="7" spans="1:9" ht="17.25" customHeight="1">
      <c r="A7" s="104" t="s">
        <v>7</v>
      </c>
      <c r="B7" s="112"/>
      <c r="C7" s="112"/>
      <c r="D7" s="112"/>
      <c r="E7" s="112"/>
      <c r="F7" s="112"/>
      <c r="G7" s="112"/>
      <c r="H7" s="112"/>
      <c r="I7" s="112"/>
    </row>
    <row r="8" spans="1:9" ht="17.25" customHeight="1">
      <c r="A8" s="104" t="s">
        <v>8</v>
      </c>
      <c r="B8" s="105"/>
      <c r="C8" s="105"/>
      <c r="D8" s="105"/>
      <c r="E8" s="105"/>
      <c r="F8" s="105"/>
      <c r="G8" s="105"/>
      <c r="H8" s="105"/>
      <c r="I8" s="105"/>
    </row>
    <row r="9" spans="1:9" ht="17.25" customHeight="1">
      <c r="A9" s="104" t="s">
        <v>9</v>
      </c>
      <c r="B9" s="105"/>
      <c r="C9" s="105"/>
      <c r="D9" s="105"/>
      <c r="E9" s="105"/>
      <c r="F9" s="105"/>
      <c r="G9" s="105"/>
      <c r="H9" s="105"/>
      <c r="I9" s="105"/>
    </row>
    <row r="10" spans="1:9" ht="17.25" customHeight="1">
      <c r="A10" s="10"/>
      <c r="B10" s="11"/>
      <c r="C10" s="12"/>
      <c r="D10" s="4"/>
      <c r="I10" s="13"/>
    </row>
    <row r="11" spans="1:9" ht="17.25" customHeight="1">
      <c r="A11" s="14" t="s">
        <v>10</v>
      </c>
      <c r="B11" s="15"/>
      <c r="C11" s="16"/>
      <c r="D11" s="4"/>
      <c r="I11" s="17"/>
    </row>
    <row r="12" spans="1:9" ht="53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7.25" customHeight="1">
      <c r="A13" s="22">
        <v>1</v>
      </c>
      <c r="B13" s="23" t="s">
        <v>20</v>
      </c>
      <c r="C13" s="24" t="s">
        <v>21</v>
      </c>
      <c r="D13" s="87">
        <v>33765</v>
      </c>
      <c r="E13" s="25"/>
      <c r="F13" s="25"/>
      <c r="G13" s="25"/>
      <c r="H13" s="26">
        <f>G13*0.6+F13*0.1+E13*0.3</f>
        <v>0</v>
      </c>
      <c r="I13" s="27"/>
      <c r="J13" s="1" t="str">
        <f aca="true" t="shared" si="0" ref="J13:J67"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7.25" customHeight="1">
      <c r="A14" s="29">
        <v>2</v>
      </c>
      <c r="B14" s="30" t="s">
        <v>22</v>
      </c>
      <c r="C14" s="31" t="s">
        <v>21</v>
      </c>
      <c r="D14" s="88">
        <v>33737</v>
      </c>
      <c r="E14" s="32"/>
      <c r="F14" s="32"/>
      <c r="G14" s="32"/>
      <c r="H14" s="26">
        <f>G14*0.6+F14*0.1+E14*0.3</f>
        <v>0</v>
      </c>
      <c r="I14" s="33"/>
      <c r="J14" s="1" t="str">
        <f t="shared" si="0"/>
        <v>Kém</v>
      </c>
    </row>
    <row r="15" spans="1:10" ht="17.25" customHeight="1">
      <c r="A15" s="29">
        <v>3</v>
      </c>
      <c r="B15" s="30" t="s">
        <v>23</v>
      </c>
      <c r="C15" s="31" t="s">
        <v>21</v>
      </c>
      <c r="D15" s="88">
        <v>33762</v>
      </c>
      <c r="E15" s="32"/>
      <c r="F15" s="32"/>
      <c r="G15" s="32"/>
      <c r="H15" s="26">
        <f aca="true" t="shared" si="1" ref="H15:H67">G15*0.6+F15*0.1+E15*0.3</f>
        <v>0</v>
      </c>
      <c r="I15" s="33"/>
      <c r="J15" s="1" t="str">
        <f t="shared" si="0"/>
        <v>Kém</v>
      </c>
    </row>
    <row r="16" spans="1:10" ht="17.25" customHeight="1">
      <c r="A16" s="29">
        <v>4</v>
      </c>
      <c r="B16" s="30" t="s">
        <v>24</v>
      </c>
      <c r="C16" s="34" t="s">
        <v>25</v>
      </c>
      <c r="D16" s="88">
        <v>33751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7.25" customHeight="1">
      <c r="A17" s="29">
        <v>5</v>
      </c>
      <c r="B17" s="35" t="s">
        <v>26</v>
      </c>
      <c r="C17" s="34" t="s">
        <v>25</v>
      </c>
      <c r="D17" s="88">
        <v>33872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7.25" customHeight="1">
      <c r="A18" s="29">
        <v>6</v>
      </c>
      <c r="B18" s="30" t="s">
        <v>27</v>
      </c>
      <c r="C18" s="36" t="s">
        <v>28</v>
      </c>
      <c r="D18" s="88">
        <v>33691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7.25" customHeight="1">
      <c r="A19" s="29">
        <v>7</v>
      </c>
      <c r="B19" s="30" t="s">
        <v>29</v>
      </c>
      <c r="C19" s="34" t="s">
        <v>30</v>
      </c>
      <c r="D19" s="88">
        <v>33729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7.25" customHeight="1">
      <c r="A20" s="29">
        <v>8</v>
      </c>
      <c r="B20" s="30" t="s">
        <v>31</v>
      </c>
      <c r="C20" s="34" t="s">
        <v>32</v>
      </c>
      <c r="D20" s="88">
        <v>33907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7.25" customHeight="1">
      <c r="A21" s="29">
        <v>9</v>
      </c>
      <c r="B21" s="30" t="s">
        <v>24</v>
      </c>
      <c r="C21" s="31" t="s">
        <v>33</v>
      </c>
      <c r="D21" s="88">
        <v>33793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7.25" customHeight="1">
      <c r="A22" s="29">
        <v>10</v>
      </c>
      <c r="B22" s="30" t="s">
        <v>34</v>
      </c>
      <c r="C22" s="31" t="s">
        <v>33</v>
      </c>
      <c r="D22" s="88">
        <v>33269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7.25" customHeight="1">
      <c r="A23" s="29">
        <v>11</v>
      </c>
      <c r="B23" s="30" t="s">
        <v>35</v>
      </c>
      <c r="C23" s="34" t="s">
        <v>36</v>
      </c>
      <c r="D23" s="88">
        <v>33788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7.25" customHeight="1">
      <c r="A24" s="29">
        <v>12</v>
      </c>
      <c r="B24" s="30" t="s">
        <v>37</v>
      </c>
      <c r="C24" s="31" t="s">
        <v>38</v>
      </c>
      <c r="D24" s="88">
        <v>33441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7.25" customHeight="1">
      <c r="A25" s="29">
        <v>13</v>
      </c>
      <c r="B25" s="30" t="s">
        <v>39</v>
      </c>
      <c r="C25" s="34" t="s">
        <v>40</v>
      </c>
      <c r="D25" s="88">
        <v>33611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7.25" customHeight="1">
      <c r="A26" s="29">
        <v>14</v>
      </c>
      <c r="B26" s="30" t="s">
        <v>41</v>
      </c>
      <c r="C26" s="34" t="s">
        <v>42</v>
      </c>
      <c r="D26" s="88">
        <v>33847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7.25" customHeight="1">
      <c r="A27" s="29">
        <v>15</v>
      </c>
      <c r="B27" s="30" t="s">
        <v>43</v>
      </c>
      <c r="C27" s="34" t="s">
        <v>44</v>
      </c>
      <c r="D27" s="88">
        <v>33865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7.25" customHeight="1">
      <c r="A28" s="29">
        <v>16</v>
      </c>
      <c r="B28" s="30" t="s">
        <v>45</v>
      </c>
      <c r="C28" s="34" t="s">
        <v>46</v>
      </c>
      <c r="D28" s="88">
        <v>33458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7.25" customHeight="1">
      <c r="A29" s="29">
        <v>17</v>
      </c>
      <c r="B29" s="30" t="s">
        <v>47</v>
      </c>
      <c r="C29" s="34" t="s">
        <v>48</v>
      </c>
      <c r="D29" s="88">
        <v>33637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7.25" customHeight="1">
      <c r="A30" s="29">
        <v>18</v>
      </c>
      <c r="B30" s="30" t="s">
        <v>49</v>
      </c>
      <c r="C30" s="34" t="s">
        <v>50</v>
      </c>
      <c r="D30" s="88">
        <v>33849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7.25" customHeight="1">
      <c r="A31" s="29">
        <v>19</v>
      </c>
      <c r="B31" s="30" t="s">
        <v>51</v>
      </c>
      <c r="C31" s="34" t="s">
        <v>52</v>
      </c>
      <c r="D31" s="88">
        <v>33765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7.25" customHeight="1">
      <c r="A32" s="29">
        <v>20</v>
      </c>
      <c r="B32" s="30" t="s">
        <v>34</v>
      </c>
      <c r="C32" s="31" t="s">
        <v>53</v>
      </c>
      <c r="D32" s="88">
        <v>33615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7.25" customHeight="1">
      <c r="A33" s="29">
        <v>21</v>
      </c>
      <c r="B33" s="30" t="s">
        <v>54</v>
      </c>
      <c r="C33" s="31" t="s">
        <v>55</v>
      </c>
      <c r="D33" s="88">
        <v>33812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7.25" customHeight="1">
      <c r="A34" s="29">
        <v>22</v>
      </c>
      <c r="B34" s="30" t="s">
        <v>56</v>
      </c>
      <c r="C34" s="34" t="s">
        <v>57</v>
      </c>
      <c r="D34" s="88">
        <v>33612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7.25" customHeight="1">
      <c r="A35" s="29">
        <v>23</v>
      </c>
      <c r="B35" s="30" t="s">
        <v>58</v>
      </c>
      <c r="C35" s="34" t="s">
        <v>59</v>
      </c>
      <c r="D35" s="88">
        <v>33684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7.25" customHeight="1">
      <c r="A36" s="29">
        <v>24</v>
      </c>
      <c r="B36" s="30" t="s">
        <v>41</v>
      </c>
      <c r="C36" s="34" t="s">
        <v>60</v>
      </c>
      <c r="D36" s="88">
        <v>33589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7.25" customHeight="1">
      <c r="A37" s="29">
        <v>25</v>
      </c>
      <c r="B37" s="30" t="s">
        <v>61</v>
      </c>
      <c r="C37" s="34" t="s">
        <v>62</v>
      </c>
      <c r="D37" s="88">
        <v>33474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7.25" customHeight="1">
      <c r="A38" s="29">
        <v>26</v>
      </c>
      <c r="B38" s="30" t="s">
        <v>63</v>
      </c>
      <c r="C38" s="34" t="s">
        <v>64</v>
      </c>
      <c r="D38" s="88">
        <v>33955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7.25" customHeight="1">
      <c r="A39" s="29">
        <v>27</v>
      </c>
      <c r="B39" s="30" t="s">
        <v>65</v>
      </c>
      <c r="C39" s="34" t="s">
        <v>66</v>
      </c>
      <c r="D39" s="88">
        <v>33680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7.25" customHeight="1">
      <c r="A40" s="29">
        <v>28</v>
      </c>
      <c r="B40" s="30" t="s">
        <v>24</v>
      </c>
      <c r="C40" s="31" t="s">
        <v>66</v>
      </c>
      <c r="D40" s="88">
        <v>33762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7.25" customHeight="1">
      <c r="A41" s="29">
        <v>29</v>
      </c>
      <c r="B41" s="30" t="s">
        <v>67</v>
      </c>
      <c r="C41" s="31" t="s">
        <v>68</v>
      </c>
      <c r="D41" s="88">
        <v>33959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7.25" customHeight="1">
      <c r="A42" s="29">
        <v>30</v>
      </c>
      <c r="B42" s="30" t="s">
        <v>69</v>
      </c>
      <c r="C42" s="36" t="s">
        <v>70</v>
      </c>
      <c r="D42" s="88">
        <v>33939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7.25" customHeight="1">
      <c r="A43" s="29">
        <v>31</v>
      </c>
      <c r="B43" s="30" t="s">
        <v>71</v>
      </c>
      <c r="C43" s="34" t="s">
        <v>72</v>
      </c>
      <c r="D43" s="88">
        <v>33606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7.25" customHeight="1">
      <c r="A44" s="29">
        <v>32</v>
      </c>
      <c r="B44" s="30" t="s">
        <v>31</v>
      </c>
      <c r="C44" s="34" t="s">
        <v>73</v>
      </c>
      <c r="D44" s="88">
        <v>33783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7.25" customHeight="1">
      <c r="A45" s="29">
        <v>33</v>
      </c>
      <c r="B45" s="30" t="s">
        <v>74</v>
      </c>
      <c r="C45" s="31" t="s">
        <v>75</v>
      </c>
      <c r="D45" s="88">
        <v>33885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7.25" customHeight="1">
      <c r="A46" s="29">
        <v>34</v>
      </c>
      <c r="B46" s="30" t="s">
        <v>76</v>
      </c>
      <c r="C46" s="34" t="s">
        <v>77</v>
      </c>
      <c r="D46" s="88">
        <v>33946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7.25" customHeight="1">
      <c r="A47" s="29">
        <v>35</v>
      </c>
      <c r="B47" s="30" t="s">
        <v>78</v>
      </c>
      <c r="C47" s="34" t="s">
        <v>79</v>
      </c>
      <c r="D47" s="88">
        <v>33775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7.25" customHeight="1">
      <c r="A48" s="29">
        <v>36</v>
      </c>
      <c r="B48" s="30" t="s">
        <v>24</v>
      </c>
      <c r="C48" s="34" t="s">
        <v>80</v>
      </c>
      <c r="D48" s="88">
        <v>33863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7.25" customHeight="1">
      <c r="A49" s="29">
        <v>37</v>
      </c>
      <c r="B49" s="30" t="s">
        <v>24</v>
      </c>
      <c r="C49" s="34" t="s">
        <v>80</v>
      </c>
      <c r="D49" s="88">
        <v>33791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7.25" customHeight="1">
      <c r="A50" s="29">
        <v>38</v>
      </c>
      <c r="B50" s="30" t="s">
        <v>24</v>
      </c>
      <c r="C50" s="34" t="s">
        <v>81</v>
      </c>
      <c r="D50" s="88">
        <v>33827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7.25" customHeight="1">
      <c r="A51" s="29">
        <v>39</v>
      </c>
      <c r="B51" s="30" t="s">
        <v>82</v>
      </c>
      <c r="C51" s="31" t="s">
        <v>83</v>
      </c>
      <c r="D51" s="88">
        <v>33683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7.25" customHeight="1">
      <c r="A52" s="29">
        <v>40</v>
      </c>
      <c r="B52" s="30" t="s">
        <v>84</v>
      </c>
      <c r="C52" s="34" t="s">
        <v>85</v>
      </c>
      <c r="D52" s="88">
        <v>33453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7.25" customHeight="1">
      <c r="A53" s="29">
        <v>41</v>
      </c>
      <c r="B53" s="30" t="s">
        <v>86</v>
      </c>
      <c r="C53" s="34" t="s">
        <v>85</v>
      </c>
      <c r="D53" s="88">
        <v>33560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7.25" customHeight="1">
      <c r="A54" s="29">
        <v>42</v>
      </c>
      <c r="B54" s="30" t="s">
        <v>87</v>
      </c>
      <c r="C54" s="34" t="s">
        <v>88</v>
      </c>
      <c r="D54" s="88">
        <v>33306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7.25" customHeight="1">
      <c r="A55" s="29">
        <v>43</v>
      </c>
      <c r="B55" s="30" t="s">
        <v>31</v>
      </c>
      <c r="C55" s="34" t="s">
        <v>88</v>
      </c>
      <c r="D55" s="88">
        <v>33698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7.25" customHeight="1">
      <c r="A56" s="29">
        <v>44</v>
      </c>
      <c r="B56" s="30" t="s">
        <v>89</v>
      </c>
      <c r="C56" s="34" t="s">
        <v>88</v>
      </c>
      <c r="D56" s="88">
        <v>33722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10" ht="17.25" customHeight="1">
      <c r="A57" s="29">
        <v>45</v>
      </c>
      <c r="B57" s="30" t="s">
        <v>90</v>
      </c>
      <c r="C57" s="34" t="s">
        <v>91</v>
      </c>
      <c r="D57" s="88">
        <v>33329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7.25" customHeight="1">
      <c r="A58" s="29">
        <v>46</v>
      </c>
      <c r="B58" s="30" t="s">
        <v>92</v>
      </c>
      <c r="C58" s="34" t="s">
        <v>93</v>
      </c>
      <c r="D58" s="88">
        <v>33894</v>
      </c>
      <c r="E58" s="32"/>
      <c r="F58" s="32"/>
      <c r="G58" s="32"/>
      <c r="H58" s="26">
        <f t="shared" si="1"/>
        <v>0</v>
      </c>
      <c r="I58" s="33"/>
      <c r="J58" s="1" t="str">
        <f t="shared" si="0"/>
        <v>Kém</v>
      </c>
    </row>
    <row r="59" spans="1:10" ht="17.25" customHeight="1">
      <c r="A59" s="29">
        <v>47</v>
      </c>
      <c r="B59" s="30" t="s">
        <v>31</v>
      </c>
      <c r="C59" s="34" t="s">
        <v>94</v>
      </c>
      <c r="D59" s="88">
        <v>33046</v>
      </c>
      <c r="E59" s="32"/>
      <c r="F59" s="32"/>
      <c r="G59" s="32"/>
      <c r="H59" s="26">
        <f t="shared" si="1"/>
        <v>0</v>
      </c>
      <c r="I59" s="33"/>
      <c r="J59" s="1" t="str">
        <f t="shared" si="0"/>
        <v>Kém</v>
      </c>
    </row>
    <row r="60" spans="1:10" ht="17.25" customHeight="1">
      <c r="A60" s="29">
        <v>48</v>
      </c>
      <c r="B60" s="30" t="s">
        <v>95</v>
      </c>
      <c r="C60" s="34" t="s">
        <v>96</v>
      </c>
      <c r="D60" s="88">
        <v>33639</v>
      </c>
      <c r="E60" s="32"/>
      <c r="F60" s="32"/>
      <c r="G60" s="32"/>
      <c r="H60" s="26">
        <f t="shared" si="1"/>
        <v>0</v>
      </c>
      <c r="I60" s="33"/>
      <c r="J60" s="1" t="str">
        <f t="shared" si="0"/>
        <v>Kém</v>
      </c>
    </row>
    <row r="61" spans="1:10" ht="17.25" customHeight="1">
      <c r="A61" s="29">
        <v>49</v>
      </c>
      <c r="B61" s="30" t="s">
        <v>97</v>
      </c>
      <c r="C61" s="34" t="s">
        <v>98</v>
      </c>
      <c r="D61" s="88">
        <v>33611</v>
      </c>
      <c r="E61" s="32"/>
      <c r="F61" s="32"/>
      <c r="G61" s="32"/>
      <c r="H61" s="26">
        <f t="shared" si="1"/>
        <v>0</v>
      </c>
      <c r="I61" s="33"/>
      <c r="J61" s="1" t="str">
        <f t="shared" si="0"/>
        <v>Kém</v>
      </c>
    </row>
    <row r="62" spans="1:10" ht="17.25" customHeight="1">
      <c r="A62" s="29">
        <v>50</v>
      </c>
      <c r="B62" s="30" t="s">
        <v>99</v>
      </c>
      <c r="C62" s="34" t="s">
        <v>100</v>
      </c>
      <c r="D62" s="88">
        <v>32877</v>
      </c>
      <c r="E62" s="32"/>
      <c r="F62" s="32"/>
      <c r="G62" s="32"/>
      <c r="H62" s="26">
        <f t="shared" si="1"/>
        <v>0</v>
      </c>
      <c r="I62" s="33"/>
      <c r="J62" s="1" t="str">
        <f t="shared" si="0"/>
        <v>Kém</v>
      </c>
    </row>
    <row r="63" spans="1:10" ht="17.25" customHeight="1">
      <c r="A63" s="29">
        <v>51</v>
      </c>
      <c r="B63" s="30" t="s">
        <v>101</v>
      </c>
      <c r="C63" s="34" t="s">
        <v>102</v>
      </c>
      <c r="D63" s="88">
        <v>33384</v>
      </c>
      <c r="E63" s="32"/>
      <c r="F63" s="32"/>
      <c r="G63" s="32"/>
      <c r="H63" s="26">
        <f t="shared" si="1"/>
        <v>0</v>
      </c>
      <c r="I63" s="33"/>
      <c r="J63" s="1" t="str">
        <f t="shared" si="0"/>
        <v>Kém</v>
      </c>
    </row>
    <row r="64" spans="1:10" ht="17.25" customHeight="1">
      <c r="A64" s="29">
        <v>52</v>
      </c>
      <c r="B64" s="30" t="s">
        <v>103</v>
      </c>
      <c r="C64" s="34" t="s">
        <v>53</v>
      </c>
      <c r="D64" s="88">
        <v>33429</v>
      </c>
      <c r="E64" s="32"/>
      <c r="F64" s="32"/>
      <c r="G64" s="32"/>
      <c r="H64" s="26">
        <f t="shared" si="1"/>
        <v>0</v>
      </c>
      <c r="I64" s="33"/>
      <c r="J64" s="1" t="str">
        <f t="shared" si="0"/>
        <v>Kém</v>
      </c>
    </row>
    <row r="65" spans="1:10" ht="17.25" customHeight="1">
      <c r="A65" s="29">
        <v>53</v>
      </c>
      <c r="B65" s="30" t="s">
        <v>104</v>
      </c>
      <c r="C65" s="34" t="s">
        <v>105</v>
      </c>
      <c r="D65" s="88">
        <v>33390</v>
      </c>
      <c r="E65" s="32"/>
      <c r="F65" s="32"/>
      <c r="G65" s="32"/>
      <c r="H65" s="26">
        <f t="shared" si="1"/>
        <v>0</v>
      </c>
      <c r="I65" s="33"/>
      <c r="J65" s="1" t="str">
        <f t="shared" si="0"/>
        <v>Kém</v>
      </c>
    </row>
    <row r="66" spans="1:10" ht="17.25" customHeight="1">
      <c r="A66" s="29">
        <v>54</v>
      </c>
      <c r="B66" s="30" t="s">
        <v>106</v>
      </c>
      <c r="C66" s="34" t="s">
        <v>107</v>
      </c>
      <c r="D66" s="88">
        <v>33519</v>
      </c>
      <c r="E66" s="32"/>
      <c r="F66" s="32"/>
      <c r="G66" s="32"/>
      <c r="H66" s="26">
        <f>G66*0.6+F66*0.1+E66*0.3</f>
        <v>0</v>
      </c>
      <c r="I66" s="33"/>
      <c r="J66" s="1" t="str">
        <f>IF(H66&gt;=8.5,"Xuất sắc",IF(H66&gt;=7.5,"Giỏi",IF(H66&gt;=6.5,"Khá",IF(H66&gt;=5.5,"TB khá",IF(H66&gt;=4.5,"Trung bình",IF(H66&gt;=3.5,"Yếu",IF(H66&lt;3.5,"Kém")))))))</f>
        <v>Kém</v>
      </c>
    </row>
    <row r="67" spans="1:10" s="98" customFormat="1" ht="17.25" customHeight="1">
      <c r="A67" s="94">
        <v>55</v>
      </c>
      <c r="B67" s="92" t="s">
        <v>382</v>
      </c>
      <c r="C67" s="93" t="s">
        <v>66</v>
      </c>
      <c r="D67" s="99">
        <v>32640</v>
      </c>
      <c r="E67" s="95"/>
      <c r="F67" s="95"/>
      <c r="G67" s="95"/>
      <c r="H67" s="96">
        <f t="shared" si="1"/>
        <v>0</v>
      </c>
      <c r="I67" s="97"/>
      <c r="J67" s="98" t="str">
        <f t="shared" si="0"/>
        <v>Kém</v>
      </c>
    </row>
    <row r="68" spans="1:9" ht="17.25" customHeight="1">
      <c r="A68" s="37"/>
      <c r="B68" s="100"/>
      <c r="C68" s="101"/>
      <c r="D68" s="102"/>
      <c r="E68" s="41"/>
      <c r="F68" s="41"/>
      <c r="G68" s="41"/>
      <c r="H68" s="41"/>
      <c r="I68" s="41"/>
    </row>
    <row r="69" spans="1:3" s="44" customFormat="1" ht="17.25" customHeight="1">
      <c r="A69" s="42"/>
      <c r="B69" s="43"/>
      <c r="C69" s="43"/>
    </row>
    <row r="70" spans="1:9" ht="17.25" customHeight="1">
      <c r="A70" s="45" t="s">
        <v>108</v>
      </c>
      <c r="B70" s="45"/>
      <c r="C70" s="45"/>
      <c r="D70" s="2" t="s">
        <v>109</v>
      </c>
      <c r="E70" s="2" t="s">
        <v>110</v>
      </c>
      <c r="F70" s="2" t="s">
        <v>111</v>
      </c>
      <c r="G70" s="2" t="s">
        <v>109</v>
      </c>
      <c r="H70" s="2" t="s">
        <v>110</v>
      </c>
      <c r="I70" s="2" t="s">
        <v>111</v>
      </c>
    </row>
    <row r="71" spans="1:9" ht="17.25" customHeight="1">
      <c r="A71" s="8"/>
      <c r="B71" s="46" t="s">
        <v>112</v>
      </c>
      <c r="C71" s="47">
        <f>E71+E72+E73+E74+H71+H72+H73</f>
        <v>55</v>
      </c>
      <c r="D71" s="47" t="s">
        <v>113</v>
      </c>
      <c r="E71" s="47">
        <f>COUNTIF(J13:J67,"Xuất sắc")</f>
        <v>0</v>
      </c>
      <c r="F71" s="48">
        <f>E71*100/C71</f>
        <v>0</v>
      </c>
      <c r="G71" s="48" t="s">
        <v>114</v>
      </c>
      <c r="H71" s="47">
        <f>COUNTIF(J13:J67,"Trung bình")</f>
        <v>0</v>
      </c>
      <c r="I71" s="48">
        <f>H71*100/C71</f>
        <v>0</v>
      </c>
    </row>
    <row r="72" spans="1:9" ht="17.25" customHeight="1">
      <c r="A72" s="8"/>
      <c r="B72" s="8"/>
      <c r="C72" s="48"/>
      <c r="D72" s="47" t="s">
        <v>115</v>
      </c>
      <c r="E72" s="47">
        <f>COUNTIF(J13:J67,"Giỏi")</f>
        <v>0</v>
      </c>
      <c r="F72" s="48">
        <f>E72*100/C71</f>
        <v>0</v>
      </c>
      <c r="G72" s="48" t="s">
        <v>116</v>
      </c>
      <c r="H72" s="47">
        <f>COUNTIF(J13:J67,"Yếu")</f>
        <v>0</v>
      </c>
      <c r="I72" s="48">
        <f>H72*100/C71</f>
        <v>0</v>
      </c>
    </row>
    <row r="73" spans="1:9" ht="17.25" customHeight="1">
      <c r="A73" s="10"/>
      <c r="B73" s="49"/>
      <c r="C73" s="50"/>
      <c r="D73" s="51" t="s">
        <v>117</v>
      </c>
      <c r="E73" s="47">
        <f>COUNTIF(J13:J67,"Khá")</f>
        <v>0</v>
      </c>
      <c r="F73" s="48">
        <f>E73*100/C71</f>
        <v>0</v>
      </c>
      <c r="G73" s="48" t="s">
        <v>118</v>
      </c>
      <c r="H73" s="47">
        <f>COUNTIF(J13:J67,"Kém")</f>
        <v>55</v>
      </c>
      <c r="I73" s="48">
        <f>H73*100/C71</f>
        <v>100</v>
      </c>
    </row>
    <row r="74" spans="1:9" ht="17.25" customHeight="1">
      <c r="A74" s="10"/>
      <c r="B74" s="49"/>
      <c r="C74" s="50"/>
      <c r="D74" s="52" t="s">
        <v>119</v>
      </c>
      <c r="E74" s="47">
        <f>COUNTIF(J13:J67,"TB khá")</f>
        <v>0</v>
      </c>
      <c r="F74" s="48">
        <f>E74*100/C71</f>
        <v>0</v>
      </c>
      <c r="G74" s="48"/>
      <c r="H74" s="48"/>
      <c r="I74" s="48"/>
    </row>
    <row r="75" spans="1:9" ht="17.25" customHeight="1">
      <c r="A75" s="53" t="s">
        <v>120</v>
      </c>
      <c r="B75" s="54"/>
      <c r="C75" s="55"/>
      <c r="D75" s="54"/>
      <c r="E75" s="54"/>
      <c r="F75" s="54"/>
      <c r="G75" s="54"/>
      <c r="I75" s="56"/>
    </row>
    <row r="76" spans="1:9" ht="17.25" customHeight="1">
      <c r="A76" s="57"/>
      <c r="B76" s="58" t="s">
        <v>121</v>
      </c>
      <c r="C76" s="59"/>
      <c r="D76" s="49"/>
      <c r="E76" s="49"/>
      <c r="F76" s="49"/>
      <c r="G76" s="49"/>
      <c r="H76" s="60"/>
      <c r="I76" s="56"/>
    </row>
    <row r="77" spans="1:9" ht="17.25" customHeight="1">
      <c r="A77" s="54"/>
      <c r="B77" s="61" t="s">
        <v>122</v>
      </c>
      <c r="C77" s="55"/>
      <c r="D77" s="54"/>
      <c r="E77" s="54"/>
      <c r="F77" s="54"/>
      <c r="G77" s="54"/>
      <c r="I77" s="56"/>
    </row>
    <row r="78" spans="1:9" ht="17.25" customHeight="1">
      <c r="A78" s="54"/>
      <c r="B78" s="62" t="s">
        <v>123</v>
      </c>
      <c r="C78" s="55"/>
      <c r="D78" s="54"/>
      <c r="E78" s="54"/>
      <c r="F78" s="54"/>
      <c r="G78" s="54"/>
      <c r="I78" s="56"/>
    </row>
    <row r="79" spans="2:9" ht="17.25" customHeight="1">
      <c r="B79" s="63"/>
      <c r="C79" s="44"/>
      <c r="I79" s="56"/>
    </row>
    <row r="80" spans="1:9" ht="17.25" customHeight="1">
      <c r="A80" s="60"/>
      <c r="B80" s="60"/>
      <c r="C80" s="64"/>
      <c r="D80" s="60"/>
      <c r="E80" s="9"/>
      <c r="F80" s="104" t="s">
        <v>124</v>
      </c>
      <c r="G80" s="105"/>
      <c r="H80" s="105"/>
      <c r="I80" s="105"/>
    </row>
    <row r="81" spans="1:9" s="65" customFormat="1" ht="17.25" customHeight="1">
      <c r="A81" s="106" t="s">
        <v>125</v>
      </c>
      <c r="B81" s="106"/>
      <c r="C81" s="107" t="s">
        <v>126</v>
      </c>
      <c r="D81" s="107"/>
      <c r="E81" s="107"/>
      <c r="F81" s="108" t="s">
        <v>127</v>
      </c>
      <c r="G81" s="108"/>
      <c r="H81" s="108"/>
      <c r="I81" s="108"/>
    </row>
    <row r="82" spans="1:9" s="66" customFormat="1" ht="17.25" customHeight="1">
      <c r="A82" s="103" t="s">
        <v>128</v>
      </c>
      <c r="B82" s="103"/>
      <c r="C82" s="103" t="s">
        <v>128</v>
      </c>
      <c r="D82" s="103"/>
      <c r="E82" s="103"/>
      <c r="F82" s="103" t="s">
        <v>128</v>
      </c>
      <c r="G82" s="103"/>
      <c r="H82" s="103"/>
      <c r="I82" s="103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82:B82"/>
    <mergeCell ref="C82:E82"/>
    <mergeCell ref="F82:I82"/>
    <mergeCell ref="A8:I8"/>
    <mergeCell ref="A9:I9"/>
    <mergeCell ref="F80:I80"/>
    <mergeCell ref="A81:B81"/>
    <mergeCell ref="C81:E81"/>
    <mergeCell ref="F81:I81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4"/>
  <headerFooter alignWithMargins="0">
    <oddHeader>&amp;R&amp;"Times New Roman,Bold"&amp;8KĐ2054 &amp;12&amp;P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56">
      <selection activeCell="H68" sqref="H13:H68"/>
    </sheetView>
  </sheetViews>
  <sheetFormatPr defaultColWidth="9.00390625" defaultRowHeight="17.25" customHeight="1"/>
  <cols>
    <col min="1" max="1" width="5.75390625" style="1" customWidth="1"/>
    <col min="2" max="2" width="19.125" style="67" customWidth="1"/>
    <col min="3" max="3" width="9.75390625" style="68" customWidth="1"/>
    <col min="4" max="4" width="10.37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7.25" customHeight="1">
      <c r="A1" s="113" t="s">
        <v>0</v>
      </c>
      <c r="B1" s="114"/>
      <c r="C1" s="114"/>
      <c r="D1" s="114"/>
      <c r="E1" s="113" t="s">
        <v>1</v>
      </c>
      <c r="F1" s="114"/>
      <c r="G1" s="114"/>
      <c r="H1" s="114"/>
      <c r="I1" s="114"/>
    </row>
    <row r="2" spans="1:9" ht="17.25" customHeight="1">
      <c r="A2" s="113" t="s">
        <v>2</v>
      </c>
      <c r="B2" s="114"/>
      <c r="C2" s="114"/>
      <c r="D2" s="114"/>
      <c r="E2" s="110" t="s">
        <v>3</v>
      </c>
      <c r="F2" s="111"/>
      <c r="G2" s="111"/>
      <c r="H2" s="111"/>
      <c r="I2" s="111"/>
    </row>
    <row r="3" spans="1:9" ht="4.5" customHeight="1">
      <c r="A3" s="109" t="s">
        <v>4</v>
      </c>
      <c r="B3" s="109"/>
      <c r="C3" s="109"/>
      <c r="D3" s="109"/>
      <c r="E3" s="109" t="s">
        <v>5</v>
      </c>
      <c r="F3" s="109"/>
      <c r="G3" s="109"/>
      <c r="H3" s="109"/>
      <c r="I3" s="109"/>
    </row>
    <row r="4" spans="1:9" ht="17.25" customHeight="1">
      <c r="A4" s="4"/>
      <c r="B4" s="4"/>
      <c r="C4" s="5"/>
      <c r="D4" s="4"/>
      <c r="E4" s="4"/>
      <c r="F4" s="4"/>
      <c r="G4" s="4"/>
      <c r="H4" s="4"/>
      <c r="I4" s="4"/>
    </row>
    <row r="5" spans="1:9" ht="17.25" customHeight="1">
      <c r="A5" s="110" t="s">
        <v>6</v>
      </c>
      <c r="B5" s="111"/>
      <c r="C5" s="111"/>
      <c r="D5" s="111"/>
      <c r="E5" s="111"/>
      <c r="F5" s="111"/>
      <c r="G5" s="111"/>
      <c r="H5" s="111"/>
      <c r="I5" s="111"/>
    </row>
    <row r="6" spans="1:9" ht="17.25" customHeight="1">
      <c r="A6" s="3"/>
      <c r="B6" s="3"/>
      <c r="C6" s="7"/>
      <c r="D6" s="3"/>
      <c r="E6" s="3"/>
      <c r="F6" s="3"/>
      <c r="G6" s="3"/>
      <c r="H6" s="3"/>
      <c r="I6" s="3"/>
    </row>
    <row r="7" spans="1:11" ht="17.25" customHeight="1">
      <c r="A7" s="104" t="s">
        <v>7</v>
      </c>
      <c r="B7" s="112"/>
      <c r="C7" s="112"/>
      <c r="D7" s="112"/>
      <c r="E7" s="112"/>
      <c r="F7" s="112"/>
      <c r="G7" s="112"/>
      <c r="H7" s="112"/>
      <c r="I7" s="112"/>
      <c r="K7" s="6">
        <v>41186</v>
      </c>
    </row>
    <row r="8" spans="1:9" ht="17.25" customHeight="1">
      <c r="A8" s="104" t="s">
        <v>8</v>
      </c>
      <c r="B8" s="105"/>
      <c r="C8" s="105"/>
      <c r="D8" s="105"/>
      <c r="E8" s="105"/>
      <c r="F8" s="105"/>
      <c r="G8" s="105"/>
      <c r="H8" s="105"/>
      <c r="I8" s="105"/>
    </row>
    <row r="9" spans="1:9" ht="17.25" customHeight="1">
      <c r="A9" s="104" t="s">
        <v>9</v>
      </c>
      <c r="B9" s="105"/>
      <c r="C9" s="105"/>
      <c r="D9" s="105"/>
      <c r="E9" s="105"/>
      <c r="F9" s="105"/>
      <c r="G9" s="105"/>
      <c r="H9" s="105"/>
      <c r="I9" s="105"/>
    </row>
    <row r="10" spans="1:9" ht="17.25" customHeight="1">
      <c r="A10" s="10"/>
      <c r="B10" s="11"/>
      <c r="C10" s="12"/>
      <c r="D10" s="4"/>
      <c r="I10" s="13"/>
    </row>
    <row r="11" spans="1:9" ht="17.25" customHeight="1">
      <c r="A11" s="14" t="s">
        <v>129</v>
      </c>
      <c r="B11" s="15"/>
      <c r="C11" s="16"/>
      <c r="D11" s="4"/>
      <c r="I11" s="17"/>
    </row>
    <row r="12" spans="1:9" ht="54.7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7.25" customHeight="1">
      <c r="A13" s="22">
        <v>1</v>
      </c>
      <c r="B13" s="23" t="s">
        <v>130</v>
      </c>
      <c r="C13" s="24" t="s">
        <v>21</v>
      </c>
      <c r="D13" s="87">
        <v>33811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7.25" customHeight="1">
      <c r="A14" s="29">
        <v>2</v>
      </c>
      <c r="B14" s="30" t="s">
        <v>131</v>
      </c>
      <c r="C14" s="34" t="s">
        <v>132</v>
      </c>
      <c r="D14" s="88">
        <v>33866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68">IF(H14&gt;=8.5,"Xuất sắc",IF(H14&gt;=7.5,"Giỏi",IF(H14&gt;=6.5,"Khá",IF(H14&gt;=5.5,"TB khá",IF(H14&gt;=4.5,"Trung bình",IF(H14&gt;=3.5,"Yếu",IF(H14&lt;3.5,"Kém")))))))</f>
        <v>Kém</v>
      </c>
    </row>
    <row r="15" spans="1:10" ht="17.25" customHeight="1">
      <c r="A15" s="29">
        <v>3</v>
      </c>
      <c r="B15" s="30" t="s">
        <v>133</v>
      </c>
      <c r="C15" s="34" t="s">
        <v>134</v>
      </c>
      <c r="D15" s="88">
        <v>33524</v>
      </c>
      <c r="E15" s="32"/>
      <c r="F15" s="32"/>
      <c r="G15" s="32"/>
      <c r="H15" s="26">
        <f aca="true" t="shared" si="1" ref="H15:H68">G15*0.6+F15*0.1+E15*0.3</f>
        <v>0</v>
      </c>
      <c r="I15" s="33"/>
      <c r="J15" s="1" t="str">
        <f t="shared" si="0"/>
        <v>Kém</v>
      </c>
    </row>
    <row r="16" spans="1:10" ht="17.25" customHeight="1">
      <c r="A16" s="29">
        <v>4</v>
      </c>
      <c r="B16" s="30" t="s">
        <v>135</v>
      </c>
      <c r="C16" s="34" t="s">
        <v>136</v>
      </c>
      <c r="D16" s="88">
        <v>33497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7.25" customHeight="1">
      <c r="A17" s="29">
        <v>5</v>
      </c>
      <c r="B17" s="30" t="s">
        <v>137</v>
      </c>
      <c r="C17" s="34" t="s">
        <v>30</v>
      </c>
      <c r="D17" s="88">
        <v>33901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7.25" customHeight="1">
      <c r="A18" s="29">
        <v>6</v>
      </c>
      <c r="B18" s="30" t="s">
        <v>138</v>
      </c>
      <c r="C18" s="34" t="s">
        <v>139</v>
      </c>
      <c r="D18" s="88">
        <v>33825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7.25" customHeight="1">
      <c r="A19" s="29">
        <v>7</v>
      </c>
      <c r="B19" s="30" t="s">
        <v>140</v>
      </c>
      <c r="C19" s="34" t="s">
        <v>141</v>
      </c>
      <c r="D19" s="88">
        <v>33774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7.25" customHeight="1">
      <c r="A20" s="29">
        <v>8</v>
      </c>
      <c r="B20" s="30" t="s">
        <v>142</v>
      </c>
      <c r="C20" s="31" t="s">
        <v>25</v>
      </c>
      <c r="D20" s="88">
        <v>33827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7.25" customHeight="1">
      <c r="A21" s="29">
        <v>9</v>
      </c>
      <c r="B21" s="30" t="s">
        <v>143</v>
      </c>
      <c r="C21" s="34" t="s">
        <v>25</v>
      </c>
      <c r="D21" s="88">
        <v>33948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7.25" customHeight="1">
      <c r="A22" s="29">
        <v>10</v>
      </c>
      <c r="B22" s="30" t="s">
        <v>144</v>
      </c>
      <c r="C22" s="34" t="s">
        <v>145</v>
      </c>
      <c r="D22" s="88">
        <v>32928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7.25" customHeight="1">
      <c r="A23" s="29">
        <v>11</v>
      </c>
      <c r="B23" s="30" t="s">
        <v>146</v>
      </c>
      <c r="C23" s="34" t="s">
        <v>147</v>
      </c>
      <c r="D23" s="88">
        <v>33908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7.25" customHeight="1">
      <c r="A24" s="29">
        <v>12</v>
      </c>
      <c r="B24" s="30" t="s">
        <v>148</v>
      </c>
      <c r="C24" s="34" t="s">
        <v>149</v>
      </c>
      <c r="D24" s="88">
        <v>33928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7.25" customHeight="1">
      <c r="A25" s="29">
        <v>13</v>
      </c>
      <c r="B25" s="30" t="s">
        <v>63</v>
      </c>
      <c r="C25" s="34" t="s">
        <v>150</v>
      </c>
      <c r="D25" s="88">
        <v>33535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7.25" customHeight="1">
      <c r="A26" s="29">
        <v>14</v>
      </c>
      <c r="B26" s="30" t="s">
        <v>54</v>
      </c>
      <c r="C26" s="69" t="s">
        <v>151</v>
      </c>
      <c r="D26" s="88">
        <v>33947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7.25" customHeight="1">
      <c r="A27" s="29">
        <v>15</v>
      </c>
      <c r="B27" s="30" t="s">
        <v>152</v>
      </c>
      <c r="C27" s="31" t="s">
        <v>151</v>
      </c>
      <c r="D27" s="88">
        <v>33788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7.25" customHeight="1">
      <c r="A28" s="29">
        <v>16</v>
      </c>
      <c r="B28" s="30" t="s">
        <v>153</v>
      </c>
      <c r="C28" s="34" t="s">
        <v>151</v>
      </c>
      <c r="D28" s="88">
        <v>33751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7.25" customHeight="1">
      <c r="A29" s="29">
        <v>17</v>
      </c>
      <c r="B29" s="30" t="s">
        <v>154</v>
      </c>
      <c r="C29" s="34" t="s">
        <v>42</v>
      </c>
      <c r="D29" s="88">
        <v>33611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7.25" customHeight="1">
      <c r="A30" s="29">
        <v>18</v>
      </c>
      <c r="B30" s="30" t="s">
        <v>143</v>
      </c>
      <c r="C30" s="34" t="s">
        <v>42</v>
      </c>
      <c r="D30" s="88">
        <v>33887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7.25" customHeight="1">
      <c r="A31" s="29">
        <v>19</v>
      </c>
      <c r="B31" s="30" t="s">
        <v>82</v>
      </c>
      <c r="C31" s="34" t="s">
        <v>42</v>
      </c>
      <c r="D31" s="88">
        <v>33801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7.25" customHeight="1">
      <c r="A32" s="29">
        <v>20</v>
      </c>
      <c r="B32" s="30" t="s">
        <v>155</v>
      </c>
      <c r="C32" s="34" t="s">
        <v>42</v>
      </c>
      <c r="D32" s="88">
        <v>33386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7.25" customHeight="1">
      <c r="A33" s="29">
        <v>21</v>
      </c>
      <c r="B33" s="30" t="s">
        <v>156</v>
      </c>
      <c r="C33" s="34" t="s">
        <v>48</v>
      </c>
      <c r="D33" s="88">
        <v>33510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7.25" customHeight="1">
      <c r="A34" s="29">
        <v>22</v>
      </c>
      <c r="B34" s="30" t="s">
        <v>157</v>
      </c>
      <c r="C34" s="34" t="s">
        <v>48</v>
      </c>
      <c r="D34" s="88">
        <v>32974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7.25" customHeight="1">
      <c r="A35" s="29">
        <v>23</v>
      </c>
      <c r="B35" s="30" t="s">
        <v>51</v>
      </c>
      <c r="C35" s="34" t="s">
        <v>158</v>
      </c>
      <c r="D35" s="88">
        <v>33330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7.25" customHeight="1">
      <c r="A36" s="29">
        <v>24</v>
      </c>
      <c r="B36" s="30" t="s">
        <v>41</v>
      </c>
      <c r="C36" s="69" t="s">
        <v>55</v>
      </c>
      <c r="D36" s="88">
        <v>33348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7.25" customHeight="1">
      <c r="A37" s="29">
        <v>25</v>
      </c>
      <c r="B37" s="30" t="s">
        <v>148</v>
      </c>
      <c r="C37" s="34" t="s">
        <v>55</v>
      </c>
      <c r="D37" s="88">
        <v>33627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7.25" customHeight="1">
      <c r="A38" s="29">
        <v>26</v>
      </c>
      <c r="B38" s="30" t="s">
        <v>34</v>
      </c>
      <c r="C38" s="34" t="s">
        <v>159</v>
      </c>
      <c r="D38" s="88">
        <v>33702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7.25" customHeight="1">
      <c r="A39" s="29">
        <v>27</v>
      </c>
      <c r="B39" s="30" t="s">
        <v>160</v>
      </c>
      <c r="C39" s="34" t="s">
        <v>161</v>
      </c>
      <c r="D39" s="88">
        <v>33912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7.25" customHeight="1">
      <c r="A40" s="29">
        <v>28</v>
      </c>
      <c r="B40" s="35" t="s">
        <v>148</v>
      </c>
      <c r="C40" s="34" t="s">
        <v>162</v>
      </c>
      <c r="D40" s="88">
        <v>33391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7.25" customHeight="1">
      <c r="A41" s="29">
        <v>29</v>
      </c>
      <c r="B41" s="30" t="s">
        <v>163</v>
      </c>
      <c r="C41" s="34" t="s">
        <v>162</v>
      </c>
      <c r="D41" s="88">
        <v>33500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7.25" customHeight="1">
      <c r="A42" s="29">
        <v>30</v>
      </c>
      <c r="B42" s="30" t="s">
        <v>164</v>
      </c>
      <c r="C42" s="31" t="s">
        <v>165</v>
      </c>
      <c r="D42" s="88">
        <v>33659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7.25" customHeight="1">
      <c r="A43" s="29">
        <v>31</v>
      </c>
      <c r="B43" s="30" t="s">
        <v>166</v>
      </c>
      <c r="C43" s="31" t="s">
        <v>66</v>
      </c>
      <c r="D43" s="88">
        <v>33823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7.25" customHeight="1">
      <c r="A44" s="29">
        <v>32</v>
      </c>
      <c r="B44" s="30" t="s">
        <v>167</v>
      </c>
      <c r="C44" s="34" t="s">
        <v>168</v>
      </c>
      <c r="D44" s="88">
        <v>33806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7.25" customHeight="1">
      <c r="A45" s="29">
        <v>33</v>
      </c>
      <c r="B45" s="30" t="s">
        <v>148</v>
      </c>
      <c r="C45" s="31" t="s">
        <v>169</v>
      </c>
      <c r="D45" s="88">
        <v>33959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7.25" customHeight="1">
      <c r="A46" s="29">
        <v>34</v>
      </c>
      <c r="B46" s="30" t="s">
        <v>133</v>
      </c>
      <c r="C46" s="31" t="s">
        <v>170</v>
      </c>
      <c r="D46" s="88">
        <v>33642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7.25" customHeight="1">
      <c r="A47" s="29">
        <v>35</v>
      </c>
      <c r="B47" s="30" t="s">
        <v>171</v>
      </c>
      <c r="C47" s="34" t="s">
        <v>172</v>
      </c>
      <c r="D47" s="88">
        <v>33783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7.25" customHeight="1">
      <c r="A48" s="29">
        <v>36</v>
      </c>
      <c r="B48" s="30" t="s">
        <v>173</v>
      </c>
      <c r="C48" s="34" t="s">
        <v>174</v>
      </c>
      <c r="D48" s="88">
        <v>33810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7.25" customHeight="1">
      <c r="A49" s="29">
        <v>37</v>
      </c>
      <c r="B49" s="30" t="s">
        <v>175</v>
      </c>
      <c r="C49" s="31" t="s">
        <v>176</v>
      </c>
      <c r="D49" s="88">
        <v>33727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7.25" customHeight="1">
      <c r="A50" s="29">
        <v>38</v>
      </c>
      <c r="B50" s="30" t="s">
        <v>177</v>
      </c>
      <c r="C50" s="34" t="s">
        <v>178</v>
      </c>
      <c r="D50" s="88">
        <v>33270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7.25" customHeight="1">
      <c r="A51" s="29">
        <v>39</v>
      </c>
      <c r="B51" s="30" t="s">
        <v>179</v>
      </c>
      <c r="C51" s="34" t="s">
        <v>180</v>
      </c>
      <c r="D51" s="88">
        <v>33738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7.25" customHeight="1">
      <c r="A52" s="29">
        <v>40</v>
      </c>
      <c r="B52" s="30" t="s">
        <v>181</v>
      </c>
      <c r="C52" s="34" t="s">
        <v>79</v>
      </c>
      <c r="D52" s="88">
        <v>33906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7.25" customHeight="1">
      <c r="A53" s="29">
        <v>41</v>
      </c>
      <c r="B53" s="30" t="s">
        <v>182</v>
      </c>
      <c r="C53" s="34" t="s">
        <v>79</v>
      </c>
      <c r="D53" s="88">
        <v>33735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7.25" customHeight="1">
      <c r="A54" s="29">
        <v>42</v>
      </c>
      <c r="B54" s="30" t="s">
        <v>90</v>
      </c>
      <c r="C54" s="34" t="s">
        <v>80</v>
      </c>
      <c r="D54" s="88">
        <v>33841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7.25" customHeight="1">
      <c r="A55" s="29">
        <v>43</v>
      </c>
      <c r="B55" s="30" t="s">
        <v>183</v>
      </c>
      <c r="C55" s="34" t="s">
        <v>184</v>
      </c>
      <c r="D55" s="88">
        <v>33876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7.25" customHeight="1">
      <c r="A56" s="29">
        <v>44</v>
      </c>
      <c r="B56" s="30" t="s">
        <v>185</v>
      </c>
      <c r="C56" s="34" t="s">
        <v>186</v>
      </c>
      <c r="D56" s="88">
        <v>33825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10" ht="17.25" customHeight="1">
      <c r="A57" s="29">
        <v>45</v>
      </c>
      <c r="B57" s="30" t="s">
        <v>187</v>
      </c>
      <c r="C57" s="34" t="s">
        <v>85</v>
      </c>
      <c r="D57" s="88">
        <v>33641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7.25" customHeight="1">
      <c r="A58" s="29">
        <v>46</v>
      </c>
      <c r="B58" s="30" t="s">
        <v>51</v>
      </c>
      <c r="C58" s="34" t="s">
        <v>188</v>
      </c>
      <c r="D58" s="88">
        <v>33783</v>
      </c>
      <c r="E58" s="32"/>
      <c r="F58" s="32"/>
      <c r="G58" s="32"/>
      <c r="H58" s="26">
        <f t="shared" si="1"/>
        <v>0</v>
      </c>
      <c r="I58" s="33"/>
      <c r="J58" s="1" t="str">
        <f t="shared" si="0"/>
        <v>Kém</v>
      </c>
    </row>
    <row r="59" spans="1:10" ht="17.25" customHeight="1">
      <c r="A59" s="29">
        <v>47</v>
      </c>
      <c r="B59" s="30" t="s">
        <v>51</v>
      </c>
      <c r="C59" s="34" t="s">
        <v>189</v>
      </c>
      <c r="D59" s="88">
        <v>33894</v>
      </c>
      <c r="E59" s="32"/>
      <c r="F59" s="32"/>
      <c r="G59" s="32"/>
      <c r="H59" s="26">
        <f t="shared" si="1"/>
        <v>0</v>
      </c>
      <c r="I59" s="33"/>
      <c r="J59" s="1" t="str">
        <f t="shared" si="0"/>
        <v>Kém</v>
      </c>
    </row>
    <row r="60" spans="1:10" ht="17.25" customHeight="1">
      <c r="A60" s="29">
        <v>48</v>
      </c>
      <c r="B60" s="30" t="s">
        <v>190</v>
      </c>
      <c r="C60" s="34" t="s">
        <v>191</v>
      </c>
      <c r="D60" s="88">
        <v>33403</v>
      </c>
      <c r="E60" s="32"/>
      <c r="F60" s="32"/>
      <c r="G60" s="32"/>
      <c r="H60" s="26">
        <f t="shared" si="1"/>
        <v>0</v>
      </c>
      <c r="I60" s="33"/>
      <c r="J60" s="1" t="str">
        <f t="shared" si="0"/>
        <v>Kém</v>
      </c>
    </row>
    <row r="61" spans="1:10" ht="17.25" customHeight="1">
      <c r="A61" s="29">
        <v>49</v>
      </c>
      <c r="B61" s="30" t="s">
        <v>133</v>
      </c>
      <c r="C61" s="34" t="s">
        <v>192</v>
      </c>
      <c r="D61" s="88">
        <v>33387</v>
      </c>
      <c r="E61" s="32"/>
      <c r="F61" s="32"/>
      <c r="G61" s="32"/>
      <c r="H61" s="26">
        <f t="shared" si="1"/>
        <v>0</v>
      </c>
      <c r="I61" s="33"/>
      <c r="J61" s="1" t="str">
        <f t="shared" si="0"/>
        <v>Kém</v>
      </c>
    </row>
    <row r="62" spans="1:10" ht="17.25" customHeight="1">
      <c r="A62" s="29">
        <v>50</v>
      </c>
      <c r="B62" s="30" t="s">
        <v>24</v>
      </c>
      <c r="C62" s="34" t="s">
        <v>193</v>
      </c>
      <c r="D62" s="88">
        <v>33910</v>
      </c>
      <c r="E62" s="32"/>
      <c r="F62" s="32"/>
      <c r="G62" s="32"/>
      <c r="H62" s="26">
        <f t="shared" si="1"/>
        <v>0</v>
      </c>
      <c r="I62" s="33"/>
      <c r="J62" s="1" t="str">
        <f t="shared" si="0"/>
        <v>Kém</v>
      </c>
    </row>
    <row r="63" spans="1:10" ht="17.25" customHeight="1">
      <c r="A63" s="29">
        <v>51</v>
      </c>
      <c r="B63" s="30" t="s">
        <v>194</v>
      </c>
      <c r="C63" s="34" t="s">
        <v>195</v>
      </c>
      <c r="D63" s="88">
        <v>33924</v>
      </c>
      <c r="E63" s="32"/>
      <c r="F63" s="32"/>
      <c r="G63" s="32"/>
      <c r="H63" s="26">
        <f t="shared" si="1"/>
        <v>0</v>
      </c>
      <c r="I63" s="33"/>
      <c r="J63" s="1" t="str">
        <f t="shared" si="0"/>
        <v>Kém</v>
      </c>
    </row>
    <row r="64" spans="1:10" ht="17.25" customHeight="1">
      <c r="A64" s="29">
        <v>52</v>
      </c>
      <c r="B64" s="30" t="s">
        <v>82</v>
      </c>
      <c r="C64" s="31" t="s">
        <v>196</v>
      </c>
      <c r="D64" s="88">
        <v>33598</v>
      </c>
      <c r="E64" s="32"/>
      <c r="F64" s="32"/>
      <c r="G64" s="32"/>
      <c r="H64" s="26">
        <f t="shared" si="1"/>
        <v>0</v>
      </c>
      <c r="I64" s="33"/>
      <c r="J64" s="1" t="str">
        <f t="shared" si="0"/>
        <v>Kém</v>
      </c>
    </row>
    <row r="65" spans="1:10" ht="17.25" customHeight="1">
      <c r="A65" s="29">
        <v>53</v>
      </c>
      <c r="B65" s="30" t="s">
        <v>197</v>
      </c>
      <c r="C65" s="34" t="s">
        <v>198</v>
      </c>
      <c r="D65" s="88">
        <v>33632</v>
      </c>
      <c r="E65" s="32"/>
      <c r="F65" s="32"/>
      <c r="G65" s="32"/>
      <c r="H65" s="26">
        <f t="shared" si="1"/>
        <v>0</v>
      </c>
      <c r="I65" s="33"/>
      <c r="J65" s="1" t="str">
        <f t="shared" si="0"/>
        <v>Kém</v>
      </c>
    </row>
    <row r="66" spans="1:10" ht="17.25" customHeight="1">
      <c r="A66" s="29">
        <v>54</v>
      </c>
      <c r="B66" s="30" t="s">
        <v>199</v>
      </c>
      <c r="C66" s="34" t="s">
        <v>198</v>
      </c>
      <c r="D66" s="88">
        <v>33911</v>
      </c>
      <c r="E66" s="32"/>
      <c r="F66" s="32"/>
      <c r="G66" s="32"/>
      <c r="H66" s="26">
        <f t="shared" si="1"/>
        <v>0</v>
      </c>
      <c r="I66" s="33"/>
      <c r="J66" s="1" t="str">
        <f t="shared" si="0"/>
        <v>Kém</v>
      </c>
    </row>
    <row r="67" spans="1:10" ht="17.25" customHeight="1">
      <c r="A67" s="29">
        <v>55</v>
      </c>
      <c r="B67" s="30" t="s">
        <v>24</v>
      </c>
      <c r="C67" s="34" t="s">
        <v>79</v>
      </c>
      <c r="D67" s="88">
        <v>33666</v>
      </c>
      <c r="E67" s="32"/>
      <c r="F67" s="32"/>
      <c r="G67" s="32"/>
      <c r="H67" s="26">
        <f t="shared" si="1"/>
        <v>0</v>
      </c>
      <c r="I67" s="33"/>
      <c r="J67" s="1" t="str">
        <f t="shared" si="0"/>
        <v>Kém</v>
      </c>
    </row>
    <row r="68" spans="1:10" ht="17.25" customHeight="1">
      <c r="A68" s="29">
        <v>56</v>
      </c>
      <c r="B68" s="30" t="s">
        <v>200</v>
      </c>
      <c r="C68" s="34" t="s">
        <v>88</v>
      </c>
      <c r="D68" s="88">
        <v>33438</v>
      </c>
      <c r="E68" s="32"/>
      <c r="F68" s="32"/>
      <c r="G68" s="32"/>
      <c r="H68" s="26">
        <f t="shared" si="1"/>
        <v>0</v>
      </c>
      <c r="I68" s="33"/>
      <c r="J68" s="1" t="str">
        <f t="shared" si="0"/>
        <v>Kém</v>
      </c>
    </row>
    <row r="69" spans="1:9" ht="17.25" customHeight="1">
      <c r="A69" s="37"/>
      <c r="B69" s="38"/>
      <c r="C69" s="39"/>
      <c r="D69" s="40"/>
      <c r="E69" s="41"/>
      <c r="F69" s="41"/>
      <c r="G69" s="41"/>
      <c r="H69" s="41"/>
      <c r="I69" s="41"/>
    </row>
    <row r="70" spans="1:3" s="44" customFormat="1" ht="17.25" customHeight="1">
      <c r="A70" s="42"/>
      <c r="B70" s="43"/>
      <c r="C70" s="43"/>
    </row>
    <row r="71" spans="1:9" ht="17.25" customHeight="1">
      <c r="A71" s="45" t="s">
        <v>108</v>
      </c>
      <c r="B71" s="45"/>
      <c r="C71" s="45"/>
      <c r="D71" s="2" t="s">
        <v>109</v>
      </c>
      <c r="E71" s="2" t="s">
        <v>110</v>
      </c>
      <c r="F71" s="2" t="s">
        <v>111</v>
      </c>
      <c r="G71" s="2" t="s">
        <v>109</v>
      </c>
      <c r="H71" s="2" t="s">
        <v>110</v>
      </c>
      <c r="I71" s="2" t="s">
        <v>111</v>
      </c>
    </row>
    <row r="72" spans="1:9" ht="17.25" customHeight="1">
      <c r="A72" s="8"/>
      <c r="B72" s="46" t="s">
        <v>112</v>
      </c>
      <c r="C72" s="47">
        <f>E72+E73+E74+E75+H72+H73+H74</f>
        <v>56</v>
      </c>
      <c r="D72" s="47" t="s">
        <v>113</v>
      </c>
      <c r="E72" s="47">
        <f>COUNTIF(J13:J68,"Xuất sắc")</f>
        <v>0</v>
      </c>
      <c r="F72" s="48">
        <f>E72*100/C72</f>
        <v>0</v>
      </c>
      <c r="G72" s="48" t="s">
        <v>114</v>
      </c>
      <c r="H72" s="47">
        <f>COUNTIF(J13:J68,"Trung bình")</f>
        <v>0</v>
      </c>
      <c r="I72" s="48">
        <f>H72*100/C72</f>
        <v>0</v>
      </c>
    </row>
    <row r="73" spans="1:9" ht="17.25" customHeight="1">
      <c r="A73" s="8"/>
      <c r="B73" s="8"/>
      <c r="C73" s="48"/>
      <c r="D73" s="47" t="s">
        <v>115</v>
      </c>
      <c r="E73" s="47">
        <f>COUNTIF(J13:J68,"Giỏi")</f>
        <v>0</v>
      </c>
      <c r="F73" s="48">
        <f>E73*100/C72</f>
        <v>0</v>
      </c>
      <c r="G73" s="48" t="s">
        <v>116</v>
      </c>
      <c r="H73" s="47">
        <f>COUNTIF(J13:J68,"Yếu")</f>
        <v>0</v>
      </c>
      <c r="I73" s="48">
        <f>H73*100/C72</f>
        <v>0</v>
      </c>
    </row>
    <row r="74" spans="1:9" ht="17.25" customHeight="1">
      <c r="A74" s="10"/>
      <c r="B74" s="49"/>
      <c r="C74" s="50"/>
      <c r="D74" s="51" t="s">
        <v>117</v>
      </c>
      <c r="E74" s="47">
        <f>COUNTIF(J13:J68,"Khá")</f>
        <v>0</v>
      </c>
      <c r="F74" s="48">
        <f>E74*100/C72</f>
        <v>0</v>
      </c>
      <c r="G74" s="48" t="s">
        <v>118</v>
      </c>
      <c r="H74" s="47">
        <f>COUNTIF(J13:J68,"Kém")</f>
        <v>56</v>
      </c>
      <c r="I74" s="48">
        <f>H74*100/C72</f>
        <v>100</v>
      </c>
    </row>
    <row r="75" spans="1:9" ht="17.25" customHeight="1">
      <c r="A75" s="10"/>
      <c r="B75" s="49"/>
      <c r="C75" s="50"/>
      <c r="D75" s="52" t="s">
        <v>119</v>
      </c>
      <c r="E75" s="47">
        <f>COUNTIF(J13:J68,"TB khá")</f>
        <v>0</v>
      </c>
      <c r="F75" s="48">
        <f>E75*100/C72</f>
        <v>0</v>
      </c>
      <c r="G75" s="48"/>
      <c r="H75" s="48"/>
      <c r="I75" s="48"/>
    </row>
    <row r="76" spans="1:9" ht="17.25" customHeight="1">
      <c r="A76" s="53" t="s">
        <v>120</v>
      </c>
      <c r="B76" s="54"/>
      <c r="C76" s="55"/>
      <c r="D76" s="54"/>
      <c r="E76" s="54"/>
      <c r="F76" s="54"/>
      <c r="G76" s="54"/>
      <c r="I76" s="56"/>
    </row>
    <row r="77" spans="1:9" ht="17.25" customHeight="1">
      <c r="A77" s="57"/>
      <c r="B77" s="58" t="s">
        <v>121</v>
      </c>
      <c r="C77" s="59"/>
      <c r="D77" s="49"/>
      <c r="E77" s="49"/>
      <c r="F77" s="49"/>
      <c r="G77" s="49"/>
      <c r="H77" s="60"/>
      <c r="I77" s="56"/>
    </row>
    <row r="78" spans="1:9" ht="17.25" customHeight="1">
      <c r="A78" s="54"/>
      <c r="B78" s="61" t="s">
        <v>122</v>
      </c>
      <c r="C78" s="55"/>
      <c r="D78" s="54"/>
      <c r="E78" s="54"/>
      <c r="F78" s="54"/>
      <c r="G78" s="54"/>
      <c r="I78" s="56"/>
    </row>
    <row r="79" spans="1:9" ht="17.25" customHeight="1">
      <c r="A79" s="54"/>
      <c r="B79" s="62" t="s">
        <v>123</v>
      </c>
      <c r="C79" s="55"/>
      <c r="D79" s="54"/>
      <c r="E79" s="54"/>
      <c r="F79" s="54"/>
      <c r="G79" s="54"/>
      <c r="I79" s="56"/>
    </row>
    <row r="80" spans="1:9" ht="17.25" customHeight="1">
      <c r="A80" s="60"/>
      <c r="B80" s="60"/>
      <c r="C80" s="64"/>
      <c r="D80" s="60"/>
      <c r="E80" s="9"/>
      <c r="F80" s="104" t="s">
        <v>124</v>
      </c>
      <c r="G80" s="105"/>
      <c r="H80" s="105"/>
      <c r="I80" s="105"/>
    </row>
    <row r="81" spans="1:9" s="65" customFormat="1" ht="17.25" customHeight="1">
      <c r="A81" s="106" t="s">
        <v>125</v>
      </c>
      <c r="B81" s="106"/>
      <c r="C81" s="107" t="s">
        <v>126</v>
      </c>
      <c r="D81" s="107"/>
      <c r="E81" s="107"/>
      <c r="F81" s="108" t="s">
        <v>127</v>
      </c>
      <c r="G81" s="108"/>
      <c r="H81" s="108"/>
      <c r="I81" s="108"/>
    </row>
    <row r="82" spans="1:9" s="66" customFormat="1" ht="17.25" customHeight="1">
      <c r="A82" s="103" t="s">
        <v>128</v>
      </c>
      <c r="B82" s="103"/>
      <c r="C82" s="103" t="s">
        <v>128</v>
      </c>
      <c r="D82" s="103"/>
      <c r="E82" s="103"/>
      <c r="F82" s="103" t="s">
        <v>128</v>
      </c>
      <c r="G82" s="103"/>
      <c r="H82" s="103"/>
      <c r="I82" s="103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82:B82"/>
    <mergeCell ref="C82:E82"/>
    <mergeCell ref="F82:I82"/>
    <mergeCell ref="A8:I8"/>
    <mergeCell ref="A9:I9"/>
    <mergeCell ref="F80:I80"/>
    <mergeCell ref="A81:B81"/>
    <mergeCell ref="C81:E81"/>
    <mergeCell ref="F81:I81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Roman,Bold"&amp;8KĐ2056 &amp;12&amp;P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43">
      <selection activeCell="E44" sqref="E44"/>
    </sheetView>
  </sheetViews>
  <sheetFormatPr defaultColWidth="9.00390625" defaultRowHeight="16.5" customHeight="1"/>
  <cols>
    <col min="1" max="1" width="5.75390625" style="1" customWidth="1"/>
    <col min="2" max="2" width="19.125" style="67" customWidth="1"/>
    <col min="3" max="3" width="9.75390625" style="68" customWidth="1"/>
    <col min="4" max="4" width="10.12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6.5" customHeight="1">
      <c r="A1" s="113" t="s">
        <v>0</v>
      </c>
      <c r="B1" s="114"/>
      <c r="C1" s="114"/>
      <c r="D1" s="114"/>
      <c r="E1" s="113" t="s">
        <v>1</v>
      </c>
      <c r="F1" s="114"/>
      <c r="G1" s="114"/>
      <c r="H1" s="114"/>
      <c r="I1" s="114"/>
    </row>
    <row r="2" spans="1:9" ht="16.5" customHeight="1">
      <c r="A2" s="113" t="s">
        <v>2</v>
      </c>
      <c r="B2" s="114"/>
      <c r="C2" s="114"/>
      <c r="D2" s="114"/>
      <c r="E2" s="110" t="s">
        <v>3</v>
      </c>
      <c r="F2" s="111"/>
      <c r="G2" s="111"/>
      <c r="H2" s="111"/>
      <c r="I2" s="111"/>
    </row>
    <row r="3" spans="1:9" ht="4.5" customHeight="1">
      <c r="A3" s="109" t="s">
        <v>4</v>
      </c>
      <c r="B3" s="109"/>
      <c r="C3" s="109"/>
      <c r="D3" s="109"/>
      <c r="E3" s="109" t="s">
        <v>5</v>
      </c>
      <c r="F3" s="109"/>
      <c r="G3" s="109"/>
      <c r="H3" s="109"/>
      <c r="I3" s="109"/>
    </row>
    <row r="4" spans="1:9" ht="16.5" customHeight="1">
      <c r="A4" s="4"/>
      <c r="B4" s="4"/>
      <c r="C4" s="5"/>
      <c r="D4" s="4"/>
      <c r="E4" s="4"/>
      <c r="F4" s="4"/>
      <c r="G4" s="4"/>
      <c r="H4" s="4"/>
      <c r="I4" s="4"/>
    </row>
    <row r="5" spans="1:9" ht="16.5" customHeight="1">
      <c r="A5" s="110" t="s">
        <v>6</v>
      </c>
      <c r="B5" s="111"/>
      <c r="C5" s="111"/>
      <c r="D5" s="111"/>
      <c r="E5" s="111"/>
      <c r="F5" s="111"/>
      <c r="G5" s="111"/>
      <c r="H5" s="111"/>
      <c r="I5" s="111"/>
    </row>
    <row r="6" spans="1:11" ht="16.5" customHeight="1">
      <c r="A6" s="3"/>
      <c r="B6" s="3"/>
      <c r="C6" s="7"/>
      <c r="D6" s="3"/>
      <c r="E6" s="3"/>
      <c r="F6" s="3"/>
      <c r="G6" s="3"/>
      <c r="H6" s="3"/>
      <c r="I6" s="3"/>
      <c r="K6" s="6">
        <v>41186</v>
      </c>
    </row>
    <row r="7" spans="1:9" ht="16.5" customHeight="1">
      <c r="A7" s="104" t="s">
        <v>7</v>
      </c>
      <c r="B7" s="112"/>
      <c r="C7" s="112"/>
      <c r="D7" s="112"/>
      <c r="E7" s="112"/>
      <c r="F7" s="112"/>
      <c r="G7" s="112"/>
      <c r="H7" s="112"/>
      <c r="I7" s="112"/>
    </row>
    <row r="8" spans="1:9" ht="16.5" customHeight="1">
      <c r="A8" s="104" t="s">
        <v>8</v>
      </c>
      <c r="B8" s="105"/>
      <c r="C8" s="105"/>
      <c r="D8" s="105"/>
      <c r="E8" s="105"/>
      <c r="F8" s="105"/>
      <c r="G8" s="105"/>
      <c r="H8" s="105"/>
      <c r="I8" s="105"/>
    </row>
    <row r="9" spans="1:9" ht="16.5" customHeight="1">
      <c r="A9" s="104" t="s">
        <v>9</v>
      </c>
      <c r="B9" s="105"/>
      <c r="C9" s="105"/>
      <c r="D9" s="105"/>
      <c r="E9" s="105"/>
      <c r="F9" s="105"/>
      <c r="G9" s="105"/>
      <c r="H9" s="105"/>
      <c r="I9" s="105"/>
    </row>
    <row r="10" spans="1:9" ht="16.5" customHeight="1">
      <c r="A10" s="10"/>
      <c r="B10" s="11"/>
      <c r="C10" s="12"/>
      <c r="D10" s="4"/>
      <c r="I10" s="13"/>
    </row>
    <row r="11" spans="1:9" ht="16.5" customHeight="1">
      <c r="A11" s="14" t="s">
        <v>201</v>
      </c>
      <c r="B11" s="15"/>
      <c r="C11" s="16"/>
      <c r="D11" s="4"/>
      <c r="I11" s="17"/>
    </row>
    <row r="12" spans="1:9" ht="52.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6.5" customHeight="1">
      <c r="A13" s="22">
        <v>1</v>
      </c>
      <c r="B13" s="23" t="s">
        <v>202</v>
      </c>
      <c r="C13" s="70" t="s">
        <v>203</v>
      </c>
      <c r="D13" s="87">
        <v>33891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6.5" customHeight="1">
      <c r="A14" s="29">
        <v>2</v>
      </c>
      <c r="B14" s="30" t="s">
        <v>24</v>
      </c>
      <c r="C14" s="34" t="s">
        <v>204</v>
      </c>
      <c r="D14" s="88">
        <v>33806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74">IF(H14&gt;=8.5,"Xuất sắc",IF(H14&gt;=7.5,"Giỏi",IF(H14&gt;=6.5,"Khá",IF(H14&gt;=5.5,"TB khá",IF(H14&gt;=4.5,"Trung bình",IF(H14&gt;=3.5,"Yếu",IF(H14&lt;3.5,"Kém")))))))</f>
        <v>Kém</v>
      </c>
    </row>
    <row r="15" spans="1:10" ht="16.5" customHeight="1">
      <c r="A15" s="29">
        <v>3</v>
      </c>
      <c r="B15" s="30" t="s">
        <v>205</v>
      </c>
      <c r="C15" s="36" t="s">
        <v>25</v>
      </c>
      <c r="D15" s="88">
        <v>33905</v>
      </c>
      <c r="E15" s="32"/>
      <c r="F15" s="32"/>
      <c r="G15" s="32"/>
      <c r="H15" s="26">
        <f aca="true" t="shared" si="1" ref="H15:H74">G15*0.6+F15*0.1+E15*0.3</f>
        <v>0</v>
      </c>
      <c r="I15" s="33"/>
      <c r="J15" s="1" t="str">
        <f t="shared" si="0"/>
        <v>Kém</v>
      </c>
    </row>
    <row r="16" spans="1:10" ht="16.5" customHeight="1">
      <c r="A16" s="29">
        <v>4</v>
      </c>
      <c r="B16" s="30" t="s">
        <v>41</v>
      </c>
      <c r="C16" s="36" t="s">
        <v>25</v>
      </c>
      <c r="D16" s="88">
        <v>33422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6.5" customHeight="1">
      <c r="A17" s="29">
        <v>5</v>
      </c>
      <c r="B17" s="30" t="s">
        <v>206</v>
      </c>
      <c r="C17" s="34" t="s">
        <v>207</v>
      </c>
      <c r="D17" s="88">
        <v>33749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6.5" customHeight="1">
      <c r="A18" s="29">
        <v>6</v>
      </c>
      <c r="B18" s="30" t="s">
        <v>208</v>
      </c>
      <c r="C18" s="71" t="s">
        <v>21</v>
      </c>
      <c r="D18" s="88">
        <v>33805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6.5" customHeight="1">
      <c r="A19" s="29">
        <v>7</v>
      </c>
      <c r="B19" s="30" t="s">
        <v>209</v>
      </c>
      <c r="C19" s="71" t="s">
        <v>21</v>
      </c>
      <c r="D19" s="88">
        <v>33708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6.5" customHeight="1">
      <c r="A20" s="29">
        <v>8</v>
      </c>
      <c r="B20" s="30" t="s">
        <v>210</v>
      </c>
      <c r="C20" s="71" t="s">
        <v>21</v>
      </c>
      <c r="D20" s="88">
        <v>33897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6.5" customHeight="1">
      <c r="A21" s="29">
        <v>9</v>
      </c>
      <c r="B21" s="72" t="s">
        <v>211</v>
      </c>
      <c r="C21" s="36" t="s">
        <v>212</v>
      </c>
      <c r="D21" s="88">
        <v>33774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6.5" customHeight="1">
      <c r="A22" s="29">
        <v>10</v>
      </c>
      <c r="B22" s="30" t="s">
        <v>213</v>
      </c>
      <c r="C22" s="34" t="s">
        <v>214</v>
      </c>
      <c r="D22" s="88">
        <v>33250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6.5" customHeight="1">
      <c r="A23" s="29">
        <v>11</v>
      </c>
      <c r="B23" s="30" t="s">
        <v>215</v>
      </c>
      <c r="C23" s="36" t="s">
        <v>214</v>
      </c>
      <c r="D23" s="88">
        <v>33906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6.5" customHeight="1">
      <c r="A24" s="29">
        <v>12</v>
      </c>
      <c r="B24" s="30" t="s">
        <v>216</v>
      </c>
      <c r="C24" s="36" t="s">
        <v>32</v>
      </c>
      <c r="D24" s="88">
        <v>33639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6.5" customHeight="1">
      <c r="A25" s="29">
        <v>13</v>
      </c>
      <c r="B25" s="30" t="s">
        <v>217</v>
      </c>
      <c r="C25" s="34" t="s">
        <v>42</v>
      </c>
      <c r="D25" s="88">
        <v>33904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6.5" customHeight="1">
      <c r="A26" s="29">
        <v>14</v>
      </c>
      <c r="B26" s="30" t="s">
        <v>31</v>
      </c>
      <c r="C26" s="34" t="s">
        <v>42</v>
      </c>
      <c r="D26" s="88">
        <v>33469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6.5" customHeight="1">
      <c r="A27" s="29">
        <v>15</v>
      </c>
      <c r="B27" s="30" t="s">
        <v>218</v>
      </c>
      <c r="C27" s="36" t="s">
        <v>42</v>
      </c>
      <c r="D27" s="88">
        <v>33716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6.5" customHeight="1">
      <c r="A28" s="29">
        <v>16</v>
      </c>
      <c r="B28" s="30" t="s">
        <v>24</v>
      </c>
      <c r="C28" s="36" t="s">
        <v>219</v>
      </c>
      <c r="D28" s="88">
        <v>33838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6.5" customHeight="1">
      <c r="A29" s="29">
        <v>17</v>
      </c>
      <c r="B29" s="30" t="s">
        <v>220</v>
      </c>
      <c r="C29" s="34" t="s">
        <v>221</v>
      </c>
      <c r="D29" s="88">
        <v>33903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6.5" customHeight="1">
      <c r="A30" s="29">
        <v>18</v>
      </c>
      <c r="B30" s="30" t="s">
        <v>181</v>
      </c>
      <c r="C30" s="34" t="s">
        <v>44</v>
      </c>
      <c r="D30" s="88">
        <v>33613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6.5" customHeight="1">
      <c r="A31" s="29">
        <v>19</v>
      </c>
      <c r="B31" s="30" t="s">
        <v>148</v>
      </c>
      <c r="C31" s="36" t="s">
        <v>222</v>
      </c>
      <c r="D31" s="88">
        <v>33923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6.5" customHeight="1">
      <c r="A32" s="29">
        <v>20</v>
      </c>
      <c r="B32" s="30" t="s">
        <v>220</v>
      </c>
      <c r="C32" s="36" t="s">
        <v>222</v>
      </c>
      <c r="D32" s="88">
        <v>33853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6.5" customHeight="1">
      <c r="A33" s="29">
        <v>21</v>
      </c>
      <c r="B33" s="30" t="s">
        <v>223</v>
      </c>
      <c r="C33" s="36" t="s">
        <v>224</v>
      </c>
      <c r="D33" s="88">
        <v>33801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6.5" customHeight="1">
      <c r="A34" s="29">
        <v>22</v>
      </c>
      <c r="B34" s="30" t="s">
        <v>225</v>
      </c>
      <c r="C34" s="71" t="s">
        <v>53</v>
      </c>
      <c r="D34" s="88">
        <v>33488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6.5" customHeight="1">
      <c r="A35" s="29">
        <v>23</v>
      </c>
      <c r="B35" s="30" t="s">
        <v>24</v>
      </c>
      <c r="C35" s="71" t="s">
        <v>53</v>
      </c>
      <c r="D35" s="88">
        <v>33267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6.5" customHeight="1">
      <c r="A36" s="29">
        <v>24</v>
      </c>
      <c r="B36" s="30" t="s">
        <v>226</v>
      </c>
      <c r="C36" s="71" t="s">
        <v>227</v>
      </c>
      <c r="D36" s="88">
        <v>32883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6.5" customHeight="1">
      <c r="A37" s="29">
        <v>25</v>
      </c>
      <c r="B37" s="30" t="s">
        <v>228</v>
      </c>
      <c r="C37" s="36" t="s">
        <v>161</v>
      </c>
      <c r="D37" s="88">
        <v>33759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6.5" customHeight="1">
      <c r="A38" s="29">
        <v>26</v>
      </c>
      <c r="B38" s="30" t="s">
        <v>229</v>
      </c>
      <c r="C38" s="36" t="s">
        <v>230</v>
      </c>
      <c r="D38" s="88">
        <v>33841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6.5" customHeight="1">
      <c r="A39" s="29">
        <v>27</v>
      </c>
      <c r="B39" s="30" t="s">
        <v>231</v>
      </c>
      <c r="C39" s="34" t="s">
        <v>232</v>
      </c>
      <c r="D39" s="88">
        <v>33632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6.5" customHeight="1">
      <c r="A40" s="29">
        <v>28</v>
      </c>
      <c r="B40" s="30" t="s">
        <v>233</v>
      </c>
      <c r="C40" s="36" t="s">
        <v>165</v>
      </c>
      <c r="D40" s="88">
        <v>33780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6.5" customHeight="1">
      <c r="A41" s="29">
        <v>29</v>
      </c>
      <c r="B41" s="30" t="s">
        <v>234</v>
      </c>
      <c r="C41" s="36" t="s">
        <v>235</v>
      </c>
      <c r="D41" s="88">
        <v>33541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6.5" customHeight="1">
      <c r="A42" s="29">
        <v>30</v>
      </c>
      <c r="B42" s="30" t="s">
        <v>24</v>
      </c>
      <c r="C42" s="31" t="s">
        <v>66</v>
      </c>
      <c r="D42" s="88">
        <v>33929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6.5" customHeight="1">
      <c r="A43" s="29">
        <v>31</v>
      </c>
      <c r="B43" s="30" t="s">
        <v>236</v>
      </c>
      <c r="C43" s="71" t="s">
        <v>66</v>
      </c>
      <c r="D43" s="88">
        <v>33677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6.5" customHeight="1">
      <c r="A44" s="29">
        <v>32</v>
      </c>
      <c r="B44" s="30" t="s">
        <v>237</v>
      </c>
      <c r="C44" s="71" t="s">
        <v>66</v>
      </c>
      <c r="D44" s="88">
        <v>33917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6.5" customHeight="1">
      <c r="A45" s="29">
        <v>33</v>
      </c>
      <c r="B45" s="30" t="s">
        <v>238</v>
      </c>
      <c r="C45" s="71" t="s">
        <v>70</v>
      </c>
      <c r="D45" s="88">
        <v>33776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6.5" customHeight="1">
      <c r="A46" s="29">
        <v>34</v>
      </c>
      <c r="B46" s="73" t="s">
        <v>239</v>
      </c>
      <c r="C46" s="74" t="s">
        <v>240</v>
      </c>
      <c r="D46" s="88">
        <v>33937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6.5" customHeight="1">
      <c r="A47" s="29">
        <v>35</v>
      </c>
      <c r="B47" s="30" t="s">
        <v>241</v>
      </c>
      <c r="C47" s="36" t="s">
        <v>242</v>
      </c>
      <c r="D47" s="88">
        <v>33805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6.5" customHeight="1">
      <c r="A48" s="29">
        <v>36</v>
      </c>
      <c r="B48" s="75" t="s">
        <v>243</v>
      </c>
      <c r="C48" s="36" t="s">
        <v>176</v>
      </c>
      <c r="D48" s="88">
        <v>33957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6.5" customHeight="1">
      <c r="A49" s="29">
        <v>37</v>
      </c>
      <c r="B49" s="30" t="s">
        <v>244</v>
      </c>
      <c r="C49" s="36" t="s">
        <v>73</v>
      </c>
      <c r="D49" s="88">
        <v>33612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6.5" customHeight="1">
      <c r="A50" s="29">
        <v>38</v>
      </c>
      <c r="B50" s="30" t="s">
        <v>245</v>
      </c>
      <c r="C50" s="71" t="s">
        <v>246</v>
      </c>
      <c r="D50" s="88">
        <v>33604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6.5" customHeight="1">
      <c r="A51" s="29">
        <v>39</v>
      </c>
      <c r="B51" s="30" t="s">
        <v>247</v>
      </c>
      <c r="C51" s="34" t="s">
        <v>248</v>
      </c>
      <c r="D51" s="88">
        <v>33674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6.5" customHeight="1">
      <c r="A52" s="29">
        <v>40</v>
      </c>
      <c r="B52" s="30" t="s">
        <v>249</v>
      </c>
      <c r="C52" s="36" t="s">
        <v>250</v>
      </c>
      <c r="D52" s="88">
        <v>33875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6.5" customHeight="1">
      <c r="A53" s="29">
        <v>41</v>
      </c>
      <c r="B53" s="30" t="s">
        <v>234</v>
      </c>
      <c r="C53" s="36" t="s">
        <v>102</v>
      </c>
      <c r="D53" s="88">
        <v>33655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6.5" customHeight="1">
      <c r="A54" s="29">
        <v>42</v>
      </c>
      <c r="B54" s="30" t="s">
        <v>251</v>
      </c>
      <c r="C54" s="36" t="s">
        <v>102</v>
      </c>
      <c r="D54" s="88">
        <v>33609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6.5" customHeight="1">
      <c r="A55" s="29">
        <v>43</v>
      </c>
      <c r="B55" s="30" t="s">
        <v>252</v>
      </c>
      <c r="C55" s="36" t="s">
        <v>80</v>
      </c>
      <c r="D55" s="88">
        <v>33689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6.5" customHeight="1">
      <c r="A56" s="29">
        <v>44</v>
      </c>
      <c r="B56" s="30" t="s">
        <v>253</v>
      </c>
      <c r="C56" s="34" t="s">
        <v>80</v>
      </c>
      <c r="D56" s="88">
        <v>33662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10" ht="16.5" customHeight="1">
      <c r="A57" s="29">
        <v>45</v>
      </c>
      <c r="B57" s="30" t="s">
        <v>254</v>
      </c>
      <c r="C57" s="36" t="s">
        <v>81</v>
      </c>
      <c r="D57" s="88">
        <v>33819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6.5" customHeight="1">
      <c r="A58" s="29">
        <v>46</v>
      </c>
      <c r="B58" s="30" t="s">
        <v>133</v>
      </c>
      <c r="C58" s="71" t="s">
        <v>255</v>
      </c>
      <c r="D58" s="88">
        <v>33895</v>
      </c>
      <c r="E58" s="32"/>
      <c r="F58" s="32"/>
      <c r="G58" s="32"/>
      <c r="H58" s="26">
        <f t="shared" si="1"/>
        <v>0</v>
      </c>
      <c r="I58" s="33"/>
      <c r="J58" s="1" t="str">
        <f t="shared" si="0"/>
        <v>Kém</v>
      </c>
    </row>
    <row r="59" spans="1:10" ht="16.5" customHeight="1">
      <c r="A59" s="29">
        <v>47</v>
      </c>
      <c r="B59" s="30" t="s">
        <v>41</v>
      </c>
      <c r="C59" s="34" t="s">
        <v>256</v>
      </c>
      <c r="D59" s="88">
        <v>33730</v>
      </c>
      <c r="E59" s="32"/>
      <c r="F59" s="32"/>
      <c r="G59" s="32"/>
      <c r="H59" s="26">
        <f t="shared" si="1"/>
        <v>0</v>
      </c>
      <c r="I59" s="33"/>
      <c r="J59" s="1" t="str">
        <f t="shared" si="0"/>
        <v>Kém</v>
      </c>
    </row>
    <row r="60" spans="1:10" ht="16.5" customHeight="1">
      <c r="A60" s="29">
        <v>48</v>
      </c>
      <c r="B60" s="30" t="s">
        <v>257</v>
      </c>
      <c r="C60" s="36" t="s">
        <v>258</v>
      </c>
      <c r="D60" s="88">
        <v>33253</v>
      </c>
      <c r="E60" s="32"/>
      <c r="F60" s="32"/>
      <c r="G60" s="32"/>
      <c r="H60" s="26">
        <f t="shared" si="1"/>
        <v>0</v>
      </c>
      <c r="I60" s="33"/>
      <c r="J60" s="1" t="str">
        <f t="shared" si="0"/>
        <v>Kém</v>
      </c>
    </row>
    <row r="61" spans="1:10" ht="16.5" customHeight="1">
      <c r="A61" s="29">
        <v>49</v>
      </c>
      <c r="B61" s="72" t="s">
        <v>74</v>
      </c>
      <c r="C61" s="71" t="s">
        <v>259</v>
      </c>
      <c r="D61" s="88">
        <v>33906</v>
      </c>
      <c r="E61" s="32"/>
      <c r="F61" s="32"/>
      <c r="G61" s="32"/>
      <c r="H61" s="26">
        <f t="shared" si="1"/>
        <v>0</v>
      </c>
      <c r="I61" s="33"/>
      <c r="J61" s="1" t="str">
        <f t="shared" si="0"/>
        <v>Kém</v>
      </c>
    </row>
    <row r="62" spans="1:10" ht="16.5" customHeight="1">
      <c r="A62" s="29">
        <v>50</v>
      </c>
      <c r="B62" s="30" t="s">
        <v>260</v>
      </c>
      <c r="C62" s="34" t="s">
        <v>259</v>
      </c>
      <c r="D62" s="88">
        <v>33958</v>
      </c>
      <c r="E62" s="32"/>
      <c r="F62" s="32"/>
      <c r="G62" s="32"/>
      <c r="H62" s="26">
        <f t="shared" si="1"/>
        <v>0</v>
      </c>
      <c r="I62" s="33"/>
      <c r="J62" s="1" t="str">
        <f t="shared" si="0"/>
        <v>Kém</v>
      </c>
    </row>
    <row r="63" spans="1:10" ht="16.5" customHeight="1">
      <c r="A63" s="29">
        <v>51</v>
      </c>
      <c r="B63" s="30" t="s">
        <v>261</v>
      </c>
      <c r="C63" s="36" t="s">
        <v>259</v>
      </c>
      <c r="D63" s="88">
        <v>33964</v>
      </c>
      <c r="E63" s="32"/>
      <c r="F63" s="32"/>
      <c r="G63" s="32"/>
      <c r="H63" s="26">
        <f t="shared" si="1"/>
        <v>0</v>
      </c>
      <c r="I63" s="33"/>
      <c r="J63" s="1" t="str">
        <f t="shared" si="0"/>
        <v>Kém</v>
      </c>
    </row>
    <row r="64" spans="1:10" ht="16.5" customHeight="1">
      <c r="A64" s="29">
        <v>52</v>
      </c>
      <c r="B64" s="30" t="s">
        <v>225</v>
      </c>
      <c r="C64" s="36" t="s">
        <v>193</v>
      </c>
      <c r="D64" s="88">
        <v>33909</v>
      </c>
      <c r="E64" s="32"/>
      <c r="F64" s="32"/>
      <c r="G64" s="32"/>
      <c r="H64" s="26">
        <f t="shared" si="1"/>
        <v>0</v>
      </c>
      <c r="I64" s="33"/>
      <c r="J64" s="1" t="str">
        <f t="shared" si="0"/>
        <v>Kém</v>
      </c>
    </row>
    <row r="65" spans="1:10" ht="16.5" customHeight="1">
      <c r="A65" s="29">
        <v>53</v>
      </c>
      <c r="B65" s="30" t="s">
        <v>262</v>
      </c>
      <c r="C65" s="71" t="s">
        <v>94</v>
      </c>
      <c r="D65" s="88">
        <v>33591</v>
      </c>
      <c r="E65" s="32"/>
      <c r="F65" s="32"/>
      <c r="G65" s="32"/>
      <c r="H65" s="26">
        <f t="shared" si="1"/>
        <v>0</v>
      </c>
      <c r="I65" s="33"/>
      <c r="J65" s="1" t="str">
        <f t="shared" si="0"/>
        <v>Kém</v>
      </c>
    </row>
    <row r="66" spans="1:10" ht="16.5" customHeight="1">
      <c r="A66" s="29">
        <v>54</v>
      </c>
      <c r="B66" s="30" t="s">
        <v>263</v>
      </c>
      <c r="C66" s="34" t="s">
        <v>94</v>
      </c>
      <c r="D66" s="88">
        <v>33205</v>
      </c>
      <c r="E66" s="32"/>
      <c r="F66" s="32"/>
      <c r="G66" s="32"/>
      <c r="H66" s="26">
        <f t="shared" si="1"/>
        <v>0</v>
      </c>
      <c r="I66" s="33"/>
      <c r="J66" s="1" t="str">
        <f t="shared" si="0"/>
        <v>Kém</v>
      </c>
    </row>
    <row r="67" spans="1:10" ht="16.5" customHeight="1">
      <c r="A67" s="29">
        <v>55</v>
      </c>
      <c r="B67" s="72" t="s">
        <v>264</v>
      </c>
      <c r="C67" s="34" t="s">
        <v>94</v>
      </c>
      <c r="D67" s="88">
        <v>33817</v>
      </c>
      <c r="E67" s="32"/>
      <c r="F67" s="32"/>
      <c r="G67" s="32"/>
      <c r="H67" s="26">
        <f t="shared" si="1"/>
        <v>0</v>
      </c>
      <c r="I67" s="33"/>
      <c r="J67" s="1" t="str">
        <f t="shared" si="0"/>
        <v>Kém</v>
      </c>
    </row>
    <row r="68" spans="1:10" ht="16.5" customHeight="1">
      <c r="A68" s="29">
        <v>56</v>
      </c>
      <c r="B68" s="30" t="s">
        <v>148</v>
      </c>
      <c r="C68" s="34" t="s">
        <v>94</v>
      </c>
      <c r="D68" s="88">
        <v>33649</v>
      </c>
      <c r="E68" s="32"/>
      <c r="F68" s="32"/>
      <c r="G68" s="32"/>
      <c r="H68" s="26">
        <f t="shared" si="1"/>
        <v>0</v>
      </c>
      <c r="I68" s="33"/>
      <c r="J68" s="1" t="str">
        <f t="shared" si="0"/>
        <v>Kém</v>
      </c>
    </row>
    <row r="69" spans="1:10" ht="16.5" customHeight="1">
      <c r="A69" s="29">
        <v>57</v>
      </c>
      <c r="B69" s="30" t="s">
        <v>216</v>
      </c>
      <c r="C69" s="36" t="s">
        <v>96</v>
      </c>
      <c r="D69" s="88">
        <v>33695</v>
      </c>
      <c r="E69" s="32"/>
      <c r="F69" s="32"/>
      <c r="G69" s="32"/>
      <c r="H69" s="26">
        <f t="shared" si="1"/>
        <v>0</v>
      </c>
      <c r="I69" s="33"/>
      <c r="J69" s="1" t="str">
        <f t="shared" si="0"/>
        <v>Kém</v>
      </c>
    </row>
    <row r="70" spans="1:10" ht="16.5" customHeight="1">
      <c r="A70" s="29">
        <v>58</v>
      </c>
      <c r="B70" s="30" t="s">
        <v>265</v>
      </c>
      <c r="C70" s="36" t="s">
        <v>266</v>
      </c>
      <c r="D70" s="88">
        <v>33679</v>
      </c>
      <c r="E70" s="32"/>
      <c r="F70" s="32"/>
      <c r="G70" s="32"/>
      <c r="H70" s="26">
        <f t="shared" si="1"/>
        <v>0</v>
      </c>
      <c r="I70" s="33"/>
      <c r="J70" s="1" t="str">
        <f t="shared" si="0"/>
        <v>Kém</v>
      </c>
    </row>
    <row r="71" spans="1:10" ht="16.5" customHeight="1">
      <c r="A71" s="29">
        <v>59</v>
      </c>
      <c r="B71" s="73" t="s">
        <v>267</v>
      </c>
      <c r="C71" s="76" t="s">
        <v>100</v>
      </c>
      <c r="D71" s="89">
        <v>33714</v>
      </c>
      <c r="E71" s="32"/>
      <c r="F71" s="32"/>
      <c r="G71" s="32"/>
      <c r="H71" s="26">
        <f t="shared" si="1"/>
        <v>0</v>
      </c>
      <c r="I71" s="33"/>
      <c r="J71" s="1" t="str">
        <f t="shared" si="0"/>
        <v>Kém</v>
      </c>
    </row>
    <row r="72" spans="1:10" ht="16.5" customHeight="1">
      <c r="A72" s="29">
        <v>60</v>
      </c>
      <c r="B72" s="30" t="s">
        <v>268</v>
      </c>
      <c r="C72" s="36" t="s">
        <v>151</v>
      </c>
      <c r="D72" s="88">
        <v>32911</v>
      </c>
      <c r="E72" s="32"/>
      <c r="F72" s="32"/>
      <c r="G72" s="32"/>
      <c r="H72" s="26">
        <f t="shared" si="1"/>
        <v>0</v>
      </c>
      <c r="I72" s="33"/>
      <c r="J72" s="1" t="str">
        <f t="shared" si="0"/>
        <v>Kém</v>
      </c>
    </row>
    <row r="73" spans="1:10" ht="16.5" customHeight="1">
      <c r="A73" s="29">
        <v>61</v>
      </c>
      <c r="B73" s="30" t="s">
        <v>24</v>
      </c>
      <c r="C73" s="36" t="s">
        <v>88</v>
      </c>
      <c r="D73" s="88">
        <v>33829</v>
      </c>
      <c r="E73" s="32"/>
      <c r="F73" s="32"/>
      <c r="G73" s="32"/>
      <c r="H73" s="26">
        <f t="shared" si="1"/>
        <v>0</v>
      </c>
      <c r="I73" s="33"/>
      <c r="J73" s="1" t="str">
        <f t="shared" si="0"/>
        <v>Kém</v>
      </c>
    </row>
    <row r="74" spans="1:10" ht="16.5" customHeight="1">
      <c r="A74" s="29">
        <v>62</v>
      </c>
      <c r="B74" s="78" t="s">
        <v>41</v>
      </c>
      <c r="C74" s="74" t="s">
        <v>80</v>
      </c>
      <c r="D74" s="89">
        <v>33824</v>
      </c>
      <c r="E74" s="32"/>
      <c r="F74" s="32"/>
      <c r="G74" s="32"/>
      <c r="H74" s="26">
        <f t="shared" si="1"/>
        <v>0</v>
      </c>
      <c r="I74" s="33"/>
      <c r="J74" s="1" t="str">
        <f t="shared" si="0"/>
        <v>Kém</v>
      </c>
    </row>
    <row r="75" spans="1:9" ht="16.5" customHeight="1">
      <c r="A75" s="37"/>
      <c r="B75" s="38"/>
      <c r="C75" s="39"/>
      <c r="D75" s="40"/>
      <c r="E75" s="41"/>
      <c r="F75" s="41"/>
      <c r="G75" s="41"/>
      <c r="H75" s="41"/>
      <c r="I75" s="41"/>
    </row>
    <row r="76" spans="1:3" s="44" customFormat="1" ht="16.5" customHeight="1">
      <c r="A76" s="42"/>
      <c r="B76" s="43"/>
      <c r="C76" s="43"/>
    </row>
    <row r="77" spans="1:9" ht="16.5" customHeight="1">
      <c r="A77" s="45" t="s">
        <v>108</v>
      </c>
      <c r="B77" s="45"/>
      <c r="C77" s="45"/>
      <c r="D77" s="2" t="s">
        <v>109</v>
      </c>
      <c r="E77" s="2" t="s">
        <v>110</v>
      </c>
      <c r="F77" s="2" t="s">
        <v>111</v>
      </c>
      <c r="G77" s="2" t="s">
        <v>109</v>
      </c>
      <c r="H77" s="2" t="s">
        <v>110</v>
      </c>
      <c r="I77" s="2" t="s">
        <v>111</v>
      </c>
    </row>
    <row r="78" spans="1:9" ht="16.5" customHeight="1">
      <c r="A78" s="8"/>
      <c r="B78" s="46" t="s">
        <v>112</v>
      </c>
      <c r="C78" s="47">
        <f>E78+E79+E80+E81+H78+H79+H80</f>
        <v>62</v>
      </c>
      <c r="D78" s="47" t="s">
        <v>113</v>
      </c>
      <c r="E78" s="47">
        <f>COUNTIF(J13:J74,"Xuất sắc")</f>
        <v>0</v>
      </c>
      <c r="F78" s="48">
        <f>E78*100/C78</f>
        <v>0</v>
      </c>
      <c r="G78" s="48" t="s">
        <v>114</v>
      </c>
      <c r="H78" s="47">
        <f>COUNTIF(J13:J74,"Trung bình")</f>
        <v>0</v>
      </c>
      <c r="I78" s="48">
        <f>H78*100/C78</f>
        <v>0</v>
      </c>
    </row>
    <row r="79" spans="1:9" ht="16.5" customHeight="1">
      <c r="A79" s="8"/>
      <c r="B79" s="8"/>
      <c r="C79" s="48"/>
      <c r="D79" s="47" t="s">
        <v>115</v>
      </c>
      <c r="E79" s="47">
        <f>COUNTIF(J13:J74,"Giỏi")</f>
        <v>0</v>
      </c>
      <c r="F79" s="48">
        <f>E79*100/C78</f>
        <v>0</v>
      </c>
      <c r="G79" s="48" t="s">
        <v>116</v>
      </c>
      <c r="H79" s="47">
        <f>COUNTIF(J13:J74,"Yếu")</f>
        <v>0</v>
      </c>
      <c r="I79" s="48">
        <f>H79*100/C78</f>
        <v>0</v>
      </c>
    </row>
    <row r="80" spans="1:9" ht="16.5" customHeight="1">
      <c r="A80" s="10"/>
      <c r="B80" s="49"/>
      <c r="C80" s="50"/>
      <c r="D80" s="51" t="s">
        <v>117</v>
      </c>
      <c r="E80" s="47">
        <f>COUNTIF(J13:J74,"Khá")</f>
        <v>0</v>
      </c>
      <c r="F80" s="48">
        <f>E80*100/C78</f>
        <v>0</v>
      </c>
      <c r="G80" s="48" t="s">
        <v>118</v>
      </c>
      <c r="H80" s="47">
        <f>COUNTIF(J13:J74,"Kém")</f>
        <v>62</v>
      </c>
      <c r="I80" s="48">
        <f>H80*100/C78</f>
        <v>100</v>
      </c>
    </row>
    <row r="81" spans="1:9" ht="16.5" customHeight="1">
      <c r="A81" s="10"/>
      <c r="B81" s="49"/>
      <c r="C81" s="50"/>
      <c r="D81" s="52" t="s">
        <v>119</v>
      </c>
      <c r="E81" s="47">
        <f>COUNTIF(J13:J74,"TB khá")</f>
        <v>0</v>
      </c>
      <c r="F81" s="48">
        <f>E81*100/C78</f>
        <v>0</v>
      </c>
      <c r="G81" s="48"/>
      <c r="H81" s="48"/>
      <c r="I81" s="48"/>
    </row>
    <row r="82" spans="1:9" ht="16.5" customHeight="1">
      <c r="A82" s="53" t="s">
        <v>120</v>
      </c>
      <c r="B82" s="54"/>
      <c r="C82" s="55"/>
      <c r="D82" s="54"/>
      <c r="E82" s="54"/>
      <c r="F82" s="54"/>
      <c r="G82" s="54"/>
      <c r="I82" s="56"/>
    </row>
    <row r="83" spans="1:9" ht="16.5" customHeight="1">
      <c r="A83" s="57"/>
      <c r="B83" s="58" t="s">
        <v>121</v>
      </c>
      <c r="C83" s="59"/>
      <c r="D83" s="49"/>
      <c r="E83" s="49"/>
      <c r="F83" s="49"/>
      <c r="G83" s="49"/>
      <c r="H83" s="60"/>
      <c r="I83" s="56"/>
    </row>
    <row r="84" spans="1:9" ht="16.5" customHeight="1">
      <c r="A84" s="54"/>
      <c r="B84" s="61" t="s">
        <v>122</v>
      </c>
      <c r="C84" s="55"/>
      <c r="D84" s="54"/>
      <c r="E84" s="54"/>
      <c r="F84" s="54"/>
      <c r="G84" s="54"/>
      <c r="I84" s="56"/>
    </row>
    <row r="85" spans="1:9" ht="16.5" customHeight="1">
      <c r="A85" s="54"/>
      <c r="B85" s="62" t="s">
        <v>123</v>
      </c>
      <c r="C85" s="55"/>
      <c r="D85" s="54"/>
      <c r="E85" s="54"/>
      <c r="F85" s="54"/>
      <c r="G85" s="54"/>
      <c r="I85" s="56"/>
    </row>
    <row r="86" spans="1:9" ht="16.5" customHeight="1">
      <c r="A86" s="60"/>
      <c r="B86" s="60"/>
      <c r="C86" s="64"/>
      <c r="D86" s="60"/>
      <c r="E86" s="9"/>
      <c r="F86" s="104" t="s">
        <v>124</v>
      </c>
      <c r="G86" s="105"/>
      <c r="H86" s="105"/>
      <c r="I86" s="105"/>
    </row>
    <row r="87" spans="1:9" s="65" customFormat="1" ht="16.5" customHeight="1">
      <c r="A87" s="106" t="s">
        <v>125</v>
      </c>
      <c r="B87" s="106"/>
      <c r="C87" s="107" t="s">
        <v>126</v>
      </c>
      <c r="D87" s="107"/>
      <c r="E87" s="107"/>
      <c r="F87" s="108" t="s">
        <v>127</v>
      </c>
      <c r="G87" s="108"/>
      <c r="H87" s="108"/>
      <c r="I87" s="108"/>
    </row>
    <row r="88" spans="1:9" s="66" customFormat="1" ht="16.5" customHeight="1">
      <c r="A88" s="103" t="s">
        <v>128</v>
      </c>
      <c r="B88" s="103"/>
      <c r="C88" s="103" t="s">
        <v>128</v>
      </c>
      <c r="D88" s="103"/>
      <c r="E88" s="103"/>
      <c r="F88" s="103" t="s">
        <v>128</v>
      </c>
      <c r="G88" s="103"/>
      <c r="H88" s="103"/>
      <c r="I88" s="103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88:B88"/>
    <mergeCell ref="C88:E88"/>
    <mergeCell ref="F88:I88"/>
    <mergeCell ref="A8:I8"/>
    <mergeCell ref="A9:I9"/>
    <mergeCell ref="F86:I86"/>
    <mergeCell ref="A87:B87"/>
    <mergeCell ref="C87:E87"/>
    <mergeCell ref="F87:I87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Roman,Bold"&amp;8KĐ2062 &amp;12&amp;P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49">
      <selection activeCell="E54" sqref="E54"/>
    </sheetView>
  </sheetViews>
  <sheetFormatPr defaultColWidth="9.00390625" defaultRowHeight="18.75" customHeight="1"/>
  <cols>
    <col min="1" max="1" width="5.75390625" style="1" customWidth="1"/>
    <col min="2" max="2" width="19.125" style="67" customWidth="1"/>
    <col min="3" max="3" width="9.75390625" style="68" customWidth="1"/>
    <col min="4" max="4" width="10.0039062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8.75" customHeight="1">
      <c r="A1" s="113" t="s">
        <v>0</v>
      </c>
      <c r="B1" s="114"/>
      <c r="C1" s="114"/>
      <c r="D1" s="114"/>
      <c r="E1" s="113" t="s">
        <v>1</v>
      </c>
      <c r="F1" s="114"/>
      <c r="G1" s="114"/>
      <c r="H1" s="114"/>
      <c r="I1" s="114"/>
    </row>
    <row r="2" spans="1:9" ht="18.75" customHeight="1">
      <c r="A2" s="113" t="s">
        <v>2</v>
      </c>
      <c r="B2" s="114"/>
      <c r="C2" s="114"/>
      <c r="D2" s="114"/>
      <c r="E2" s="110" t="s">
        <v>3</v>
      </c>
      <c r="F2" s="111"/>
      <c r="G2" s="111"/>
      <c r="H2" s="111"/>
      <c r="I2" s="111"/>
    </row>
    <row r="3" spans="1:9" ht="6.75" customHeight="1">
      <c r="A3" s="109" t="s">
        <v>4</v>
      </c>
      <c r="B3" s="109"/>
      <c r="C3" s="109"/>
      <c r="D3" s="109"/>
      <c r="E3" s="109" t="s">
        <v>5</v>
      </c>
      <c r="F3" s="109"/>
      <c r="G3" s="109"/>
      <c r="H3" s="109"/>
      <c r="I3" s="109"/>
    </row>
    <row r="4" spans="1:9" ht="18.75" customHeight="1">
      <c r="A4" s="4"/>
      <c r="B4" s="4"/>
      <c r="C4" s="5"/>
      <c r="D4" s="4"/>
      <c r="E4" s="4"/>
      <c r="F4" s="4"/>
      <c r="G4" s="4"/>
      <c r="H4" s="4"/>
      <c r="I4" s="4"/>
    </row>
    <row r="5" spans="1:11" ht="18.75" customHeight="1">
      <c r="A5" s="110" t="s">
        <v>381</v>
      </c>
      <c r="B5" s="111"/>
      <c r="C5" s="111"/>
      <c r="D5" s="111"/>
      <c r="E5" s="111"/>
      <c r="F5" s="111"/>
      <c r="G5" s="111"/>
      <c r="H5" s="111"/>
      <c r="I5" s="111"/>
      <c r="K5" s="6">
        <v>41186</v>
      </c>
    </row>
    <row r="6" spans="1:9" ht="18.75" customHeight="1">
      <c r="A6" s="3"/>
      <c r="B6" s="3"/>
      <c r="C6" s="7"/>
      <c r="D6" s="3"/>
      <c r="E6" s="3"/>
      <c r="F6" s="3"/>
      <c r="G6" s="3"/>
      <c r="H6" s="3"/>
      <c r="I6" s="3"/>
    </row>
    <row r="7" spans="1:9" ht="18.75" customHeight="1">
      <c r="A7" s="104" t="s">
        <v>7</v>
      </c>
      <c r="B7" s="112"/>
      <c r="C7" s="112"/>
      <c r="D7" s="112"/>
      <c r="E7" s="112"/>
      <c r="F7" s="112"/>
      <c r="G7" s="112"/>
      <c r="H7" s="112"/>
      <c r="I7" s="112"/>
    </row>
    <row r="8" spans="1:9" ht="18.75" customHeight="1">
      <c r="A8" s="104" t="s">
        <v>8</v>
      </c>
      <c r="B8" s="105"/>
      <c r="C8" s="105"/>
      <c r="D8" s="105"/>
      <c r="E8" s="105"/>
      <c r="F8" s="105"/>
      <c r="G8" s="105"/>
      <c r="H8" s="105"/>
      <c r="I8" s="105"/>
    </row>
    <row r="9" spans="1:9" ht="18.75" customHeight="1">
      <c r="A9" s="104" t="s">
        <v>9</v>
      </c>
      <c r="B9" s="105"/>
      <c r="C9" s="105"/>
      <c r="D9" s="105"/>
      <c r="E9" s="105"/>
      <c r="F9" s="105"/>
      <c r="G9" s="105"/>
      <c r="H9" s="105"/>
      <c r="I9" s="105"/>
    </row>
    <row r="10" spans="1:9" ht="18.75" customHeight="1">
      <c r="A10" s="10"/>
      <c r="B10" s="11"/>
      <c r="C10" s="12"/>
      <c r="D10" s="4"/>
      <c r="I10" s="13"/>
    </row>
    <row r="11" spans="1:9" ht="18.75" customHeight="1">
      <c r="A11" s="14" t="s">
        <v>269</v>
      </c>
      <c r="B11" s="15"/>
      <c r="C11" s="16"/>
      <c r="D11" s="4"/>
      <c r="I11" s="17"/>
    </row>
    <row r="12" spans="1:9" ht="56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8.75" customHeight="1">
      <c r="A13" s="22">
        <v>1</v>
      </c>
      <c r="B13" s="23" t="s">
        <v>222</v>
      </c>
      <c r="C13" s="79" t="s">
        <v>21</v>
      </c>
      <c r="D13" s="87">
        <v>33729</v>
      </c>
      <c r="E13" s="25"/>
      <c r="F13" s="25"/>
      <c r="G13" s="25"/>
      <c r="H13" s="8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8.75" customHeight="1">
      <c r="A14" s="29">
        <v>2</v>
      </c>
      <c r="B14" s="30" t="s">
        <v>209</v>
      </c>
      <c r="C14" s="80" t="s">
        <v>21</v>
      </c>
      <c r="D14" s="88">
        <v>33848</v>
      </c>
      <c r="E14" s="32"/>
      <c r="F14" s="32"/>
      <c r="G14" s="32"/>
      <c r="H14" s="86">
        <f>G14*0.6+F14*0.1+E14*0.3</f>
        <v>0</v>
      </c>
      <c r="I14" s="33"/>
      <c r="J14" s="1" t="str">
        <f aca="true" t="shared" si="0" ref="J14:J60">IF(H14&gt;=8.5,"Xuất sắc",IF(H14&gt;=7.5,"Giỏi",IF(H14&gt;=6.5,"Khá",IF(H14&gt;=5.5,"TB khá",IF(H14&gt;=4.5,"Trung bình",IF(H14&gt;=3.5,"Yếu",IF(H14&lt;3.5,"Kém")))))))</f>
        <v>Kém</v>
      </c>
    </row>
    <row r="15" spans="1:10" ht="18.75" customHeight="1">
      <c r="A15" s="29">
        <v>3</v>
      </c>
      <c r="B15" s="30" t="s">
        <v>148</v>
      </c>
      <c r="C15" s="34" t="s">
        <v>270</v>
      </c>
      <c r="D15" s="88">
        <v>33800</v>
      </c>
      <c r="E15" s="32"/>
      <c r="F15" s="32"/>
      <c r="G15" s="32"/>
      <c r="H15" s="86">
        <f aca="true" t="shared" si="1" ref="H15:H60">G15*0.6+F15*0.1+E15*0.3</f>
        <v>0</v>
      </c>
      <c r="I15" s="33"/>
      <c r="J15" s="1" t="str">
        <f t="shared" si="0"/>
        <v>Kém</v>
      </c>
    </row>
    <row r="16" spans="1:10" ht="18.75" customHeight="1">
      <c r="A16" s="29">
        <v>4</v>
      </c>
      <c r="B16" s="30" t="s">
        <v>271</v>
      </c>
      <c r="C16" s="69" t="s">
        <v>25</v>
      </c>
      <c r="D16" s="88">
        <v>33393</v>
      </c>
      <c r="E16" s="32"/>
      <c r="F16" s="32"/>
      <c r="G16" s="32"/>
      <c r="H16" s="86">
        <f t="shared" si="1"/>
        <v>0</v>
      </c>
      <c r="I16" s="33"/>
      <c r="J16" s="1" t="str">
        <f t="shared" si="0"/>
        <v>Kém</v>
      </c>
    </row>
    <row r="17" spans="1:10" ht="18.75" customHeight="1">
      <c r="A17" s="29">
        <v>5</v>
      </c>
      <c r="B17" s="30" t="s">
        <v>26</v>
      </c>
      <c r="C17" s="34" t="s">
        <v>207</v>
      </c>
      <c r="D17" s="88">
        <v>33881</v>
      </c>
      <c r="E17" s="32"/>
      <c r="F17" s="32"/>
      <c r="G17" s="32"/>
      <c r="H17" s="86">
        <f t="shared" si="1"/>
        <v>0</v>
      </c>
      <c r="I17" s="33"/>
      <c r="J17" s="1" t="str">
        <f t="shared" si="0"/>
        <v>Kém</v>
      </c>
    </row>
    <row r="18" spans="1:10" ht="18.75" customHeight="1">
      <c r="A18" s="29">
        <v>6</v>
      </c>
      <c r="B18" s="30" t="s">
        <v>272</v>
      </c>
      <c r="C18" s="69" t="s">
        <v>273</v>
      </c>
      <c r="D18" s="88">
        <v>33621</v>
      </c>
      <c r="E18" s="32"/>
      <c r="F18" s="32"/>
      <c r="G18" s="32"/>
      <c r="H18" s="86">
        <f t="shared" si="1"/>
        <v>0</v>
      </c>
      <c r="I18" s="33"/>
      <c r="J18" s="1" t="str">
        <f t="shared" si="0"/>
        <v>Kém</v>
      </c>
    </row>
    <row r="19" spans="1:10" ht="18.75" customHeight="1">
      <c r="A19" s="29">
        <v>7</v>
      </c>
      <c r="B19" s="30" t="s">
        <v>274</v>
      </c>
      <c r="C19" s="69" t="s">
        <v>30</v>
      </c>
      <c r="D19" s="88">
        <v>33917</v>
      </c>
      <c r="E19" s="32"/>
      <c r="F19" s="32"/>
      <c r="G19" s="32"/>
      <c r="H19" s="86">
        <f t="shared" si="1"/>
        <v>0</v>
      </c>
      <c r="I19" s="33"/>
      <c r="J19" s="1" t="str">
        <f t="shared" si="0"/>
        <v>Kém</v>
      </c>
    </row>
    <row r="20" spans="1:10" ht="18.75" customHeight="1">
      <c r="A20" s="29">
        <v>8</v>
      </c>
      <c r="B20" s="30" t="s">
        <v>24</v>
      </c>
      <c r="C20" s="34" t="s">
        <v>275</v>
      </c>
      <c r="D20" s="88">
        <v>33941</v>
      </c>
      <c r="E20" s="32"/>
      <c r="F20" s="32"/>
      <c r="G20" s="32"/>
      <c r="H20" s="86">
        <f t="shared" si="1"/>
        <v>0</v>
      </c>
      <c r="I20" s="33"/>
      <c r="J20" s="1" t="str">
        <f t="shared" si="0"/>
        <v>Kém</v>
      </c>
    </row>
    <row r="21" spans="1:10" ht="18.75" customHeight="1">
      <c r="A21" s="29">
        <v>9</v>
      </c>
      <c r="B21" s="30" t="s">
        <v>106</v>
      </c>
      <c r="C21" s="69" t="s">
        <v>32</v>
      </c>
      <c r="D21" s="88">
        <v>33790</v>
      </c>
      <c r="E21" s="32"/>
      <c r="F21" s="32"/>
      <c r="G21" s="32"/>
      <c r="H21" s="86">
        <f t="shared" si="1"/>
        <v>0</v>
      </c>
      <c r="I21" s="33"/>
      <c r="J21" s="1" t="str">
        <f t="shared" si="0"/>
        <v>Kém</v>
      </c>
    </row>
    <row r="22" spans="1:10" ht="18.75" customHeight="1">
      <c r="A22" s="29">
        <v>10</v>
      </c>
      <c r="B22" s="30" t="s">
        <v>276</v>
      </c>
      <c r="C22" s="69" t="s">
        <v>32</v>
      </c>
      <c r="D22" s="88">
        <v>33313</v>
      </c>
      <c r="E22" s="32"/>
      <c r="F22" s="32"/>
      <c r="G22" s="32"/>
      <c r="H22" s="86">
        <f t="shared" si="1"/>
        <v>0</v>
      </c>
      <c r="I22" s="33"/>
      <c r="J22" s="1" t="str">
        <f t="shared" si="0"/>
        <v>Kém</v>
      </c>
    </row>
    <row r="23" spans="1:10" ht="18.75" customHeight="1">
      <c r="A23" s="29">
        <v>11</v>
      </c>
      <c r="B23" s="30" t="s">
        <v>24</v>
      </c>
      <c r="C23" s="69" t="s">
        <v>277</v>
      </c>
      <c r="D23" s="88">
        <v>33767</v>
      </c>
      <c r="E23" s="32"/>
      <c r="F23" s="32"/>
      <c r="G23" s="32"/>
      <c r="H23" s="86">
        <f t="shared" si="1"/>
        <v>0</v>
      </c>
      <c r="I23" s="33"/>
      <c r="J23" s="1" t="str">
        <f t="shared" si="0"/>
        <v>Kém</v>
      </c>
    </row>
    <row r="24" spans="1:10" ht="18.75" customHeight="1">
      <c r="A24" s="29">
        <v>12</v>
      </c>
      <c r="B24" s="30" t="s">
        <v>278</v>
      </c>
      <c r="C24" s="69" t="s">
        <v>40</v>
      </c>
      <c r="D24" s="88">
        <v>33707</v>
      </c>
      <c r="E24" s="32"/>
      <c r="F24" s="32"/>
      <c r="G24" s="32"/>
      <c r="H24" s="86">
        <f t="shared" si="1"/>
        <v>0</v>
      </c>
      <c r="I24" s="33"/>
      <c r="J24" s="1" t="str">
        <f t="shared" si="0"/>
        <v>Kém</v>
      </c>
    </row>
    <row r="25" spans="1:10" ht="18.75" customHeight="1">
      <c r="A25" s="29">
        <v>13</v>
      </c>
      <c r="B25" s="30" t="s">
        <v>279</v>
      </c>
      <c r="C25" s="69" t="s">
        <v>44</v>
      </c>
      <c r="D25" s="88">
        <v>33819</v>
      </c>
      <c r="E25" s="32"/>
      <c r="F25" s="32"/>
      <c r="G25" s="32"/>
      <c r="H25" s="86">
        <f t="shared" si="1"/>
        <v>0</v>
      </c>
      <c r="I25" s="33"/>
      <c r="J25" s="1" t="str">
        <f t="shared" si="0"/>
        <v>Kém</v>
      </c>
    </row>
    <row r="26" spans="1:10" ht="18.75" customHeight="1">
      <c r="A26" s="29">
        <v>14</v>
      </c>
      <c r="B26" s="30" t="s">
        <v>280</v>
      </c>
      <c r="C26" s="69" t="s">
        <v>281</v>
      </c>
      <c r="D26" s="88">
        <v>33613</v>
      </c>
      <c r="E26" s="32"/>
      <c r="F26" s="32"/>
      <c r="G26" s="32"/>
      <c r="H26" s="86">
        <f t="shared" si="1"/>
        <v>0</v>
      </c>
      <c r="I26" s="33"/>
      <c r="J26" s="1" t="str">
        <f t="shared" si="0"/>
        <v>Kém</v>
      </c>
    </row>
    <row r="27" spans="1:10" ht="18.75" customHeight="1">
      <c r="A27" s="29">
        <v>15</v>
      </c>
      <c r="B27" s="30" t="s">
        <v>282</v>
      </c>
      <c r="C27" s="69" t="s">
        <v>281</v>
      </c>
      <c r="D27" s="88">
        <v>33922</v>
      </c>
      <c r="E27" s="32"/>
      <c r="F27" s="32"/>
      <c r="G27" s="32"/>
      <c r="H27" s="86">
        <f t="shared" si="1"/>
        <v>0</v>
      </c>
      <c r="I27" s="33"/>
      <c r="J27" s="1" t="str">
        <f t="shared" si="0"/>
        <v>Kém</v>
      </c>
    </row>
    <row r="28" spans="1:10" ht="18.75" customHeight="1">
      <c r="A28" s="29">
        <v>16</v>
      </c>
      <c r="B28" s="30" t="s">
        <v>283</v>
      </c>
      <c r="C28" s="69" t="s">
        <v>222</v>
      </c>
      <c r="D28" s="88">
        <v>33909</v>
      </c>
      <c r="E28" s="32"/>
      <c r="F28" s="32"/>
      <c r="G28" s="32"/>
      <c r="H28" s="86">
        <f t="shared" si="1"/>
        <v>0</v>
      </c>
      <c r="I28" s="33"/>
      <c r="J28" s="1" t="str">
        <f t="shared" si="0"/>
        <v>Kém</v>
      </c>
    </row>
    <row r="29" spans="1:10" ht="18.75" customHeight="1">
      <c r="A29" s="29">
        <v>17</v>
      </c>
      <c r="B29" s="30" t="s">
        <v>284</v>
      </c>
      <c r="C29" s="34" t="s">
        <v>285</v>
      </c>
      <c r="D29" s="88">
        <v>33710</v>
      </c>
      <c r="E29" s="32"/>
      <c r="F29" s="32"/>
      <c r="G29" s="32"/>
      <c r="H29" s="86">
        <f t="shared" si="1"/>
        <v>0</v>
      </c>
      <c r="I29" s="33"/>
      <c r="J29" s="1" t="str">
        <f t="shared" si="0"/>
        <v>Kém</v>
      </c>
    </row>
    <row r="30" spans="1:10" ht="18.75" customHeight="1">
      <c r="A30" s="29">
        <v>18</v>
      </c>
      <c r="B30" s="30" t="s">
        <v>286</v>
      </c>
      <c r="C30" s="80" t="s">
        <v>287</v>
      </c>
      <c r="D30" s="88">
        <v>33942</v>
      </c>
      <c r="E30" s="32"/>
      <c r="F30" s="32"/>
      <c r="G30" s="32"/>
      <c r="H30" s="86">
        <f t="shared" si="1"/>
        <v>0</v>
      </c>
      <c r="I30" s="33"/>
      <c r="J30" s="1" t="str">
        <f t="shared" si="0"/>
        <v>Kém</v>
      </c>
    </row>
    <row r="31" spans="1:10" ht="18.75" customHeight="1">
      <c r="A31" s="29">
        <v>19</v>
      </c>
      <c r="B31" s="30" t="s">
        <v>288</v>
      </c>
      <c r="C31" s="69" t="s">
        <v>158</v>
      </c>
      <c r="D31" s="88">
        <v>33920</v>
      </c>
      <c r="E31" s="32"/>
      <c r="F31" s="32"/>
      <c r="G31" s="32"/>
      <c r="H31" s="86">
        <f t="shared" si="1"/>
        <v>0</v>
      </c>
      <c r="I31" s="33"/>
      <c r="J31" s="1" t="str">
        <f t="shared" si="0"/>
        <v>Kém</v>
      </c>
    </row>
    <row r="32" spans="1:10" ht="18.75" customHeight="1">
      <c r="A32" s="29">
        <v>20</v>
      </c>
      <c r="B32" s="30" t="s">
        <v>289</v>
      </c>
      <c r="C32" s="69" t="s">
        <v>290</v>
      </c>
      <c r="D32" s="88">
        <v>33957</v>
      </c>
      <c r="E32" s="32"/>
      <c r="F32" s="32"/>
      <c r="G32" s="32"/>
      <c r="H32" s="86">
        <f t="shared" si="1"/>
        <v>0</v>
      </c>
      <c r="I32" s="33"/>
      <c r="J32" s="1" t="str">
        <f t="shared" si="0"/>
        <v>Kém</v>
      </c>
    </row>
    <row r="33" spans="1:10" ht="18.75" customHeight="1">
      <c r="A33" s="29">
        <v>21</v>
      </c>
      <c r="B33" s="30" t="s">
        <v>220</v>
      </c>
      <c r="C33" s="69" t="s">
        <v>60</v>
      </c>
      <c r="D33" s="88">
        <v>33854</v>
      </c>
      <c r="E33" s="32"/>
      <c r="F33" s="32"/>
      <c r="G33" s="32"/>
      <c r="H33" s="86">
        <f t="shared" si="1"/>
        <v>0</v>
      </c>
      <c r="I33" s="33"/>
      <c r="J33" s="1" t="str">
        <f t="shared" si="0"/>
        <v>Kém</v>
      </c>
    </row>
    <row r="34" spans="1:10" ht="18.75" customHeight="1">
      <c r="A34" s="29">
        <v>22</v>
      </c>
      <c r="B34" s="30" t="s">
        <v>291</v>
      </c>
      <c r="C34" s="69" t="s">
        <v>66</v>
      </c>
      <c r="D34" s="88">
        <v>33853</v>
      </c>
      <c r="E34" s="32"/>
      <c r="F34" s="32"/>
      <c r="G34" s="32"/>
      <c r="H34" s="86">
        <f t="shared" si="1"/>
        <v>0</v>
      </c>
      <c r="I34" s="33"/>
      <c r="J34" s="1" t="str">
        <f t="shared" si="0"/>
        <v>Kém</v>
      </c>
    </row>
    <row r="35" spans="1:10" ht="18.75" customHeight="1">
      <c r="A35" s="29">
        <v>23</v>
      </c>
      <c r="B35" s="30" t="s">
        <v>106</v>
      </c>
      <c r="C35" s="80" t="s">
        <v>292</v>
      </c>
      <c r="D35" s="88">
        <v>33636</v>
      </c>
      <c r="E35" s="32"/>
      <c r="F35" s="32"/>
      <c r="G35" s="32"/>
      <c r="H35" s="86">
        <f t="shared" si="1"/>
        <v>0</v>
      </c>
      <c r="I35" s="33"/>
      <c r="J35" s="1" t="str">
        <f t="shared" si="0"/>
        <v>Kém</v>
      </c>
    </row>
    <row r="36" spans="1:10" ht="18.75" customHeight="1">
      <c r="A36" s="29">
        <v>24</v>
      </c>
      <c r="B36" s="30" t="s">
        <v>24</v>
      </c>
      <c r="C36" s="34" t="s">
        <v>293</v>
      </c>
      <c r="D36" s="88">
        <v>33674</v>
      </c>
      <c r="E36" s="32"/>
      <c r="F36" s="32"/>
      <c r="G36" s="32"/>
      <c r="H36" s="86">
        <f t="shared" si="1"/>
        <v>0</v>
      </c>
      <c r="I36" s="33"/>
      <c r="J36" s="1" t="str">
        <f t="shared" si="0"/>
        <v>Kém</v>
      </c>
    </row>
    <row r="37" spans="1:10" ht="18.75" customHeight="1">
      <c r="A37" s="29">
        <v>25</v>
      </c>
      <c r="B37" s="30" t="s">
        <v>63</v>
      </c>
      <c r="C37" s="34" t="s">
        <v>294</v>
      </c>
      <c r="D37" s="88">
        <v>33311</v>
      </c>
      <c r="E37" s="32"/>
      <c r="F37" s="32"/>
      <c r="G37" s="32"/>
      <c r="H37" s="86">
        <f t="shared" si="1"/>
        <v>0</v>
      </c>
      <c r="I37" s="33"/>
      <c r="J37" s="1" t="str">
        <f t="shared" si="0"/>
        <v>Kém</v>
      </c>
    </row>
    <row r="38" spans="1:10" ht="18.75" customHeight="1">
      <c r="A38" s="29">
        <v>26</v>
      </c>
      <c r="B38" s="30" t="s">
        <v>295</v>
      </c>
      <c r="C38" s="34" t="s">
        <v>296</v>
      </c>
      <c r="D38" s="88">
        <v>33637</v>
      </c>
      <c r="E38" s="32"/>
      <c r="F38" s="32"/>
      <c r="G38" s="32"/>
      <c r="H38" s="86">
        <f t="shared" si="1"/>
        <v>0</v>
      </c>
      <c r="I38" s="33"/>
      <c r="J38" s="1" t="str">
        <f t="shared" si="0"/>
        <v>Kém</v>
      </c>
    </row>
    <row r="39" spans="1:10" ht="18.75" customHeight="1">
      <c r="A39" s="29">
        <v>27</v>
      </c>
      <c r="B39" s="30" t="s">
        <v>74</v>
      </c>
      <c r="C39" s="69" t="s">
        <v>297</v>
      </c>
      <c r="D39" s="88">
        <v>33680</v>
      </c>
      <c r="E39" s="32"/>
      <c r="F39" s="32"/>
      <c r="G39" s="32"/>
      <c r="H39" s="86">
        <f t="shared" si="1"/>
        <v>0</v>
      </c>
      <c r="I39" s="33"/>
      <c r="J39" s="1" t="str">
        <f t="shared" si="0"/>
        <v>Kém</v>
      </c>
    </row>
    <row r="40" spans="1:10" ht="18.75" customHeight="1">
      <c r="A40" s="29">
        <v>28</v>
      </c>
      <c r="B40" s="30" t="s">
        <v>298</v>
      </c>
      <c r="C40" s="80" t="s">
        <v>72</v>
      </c>
      <c r="D40" s="88">
        <v>33922</v>
      </c>
      <c r="E40" s="32"/>
      <c r="F40" s="32"/>
      <c r="G40" s="32"/>
      <c r="H40" s="86">
        <f t="shared" si="1"/>
        <v>0</v>
      </c>
      <c r="I40" s="33"/>
      <c r="J40" s="1" t="str">
        <f t="shared" si="0"/>
        <v>Kém</v>
      </c>
    </row>
    <row r="41" spans="1:10" ht="18.75" customHeight="1">
      <c r="A41" s="29">
        <v>29</v>
      </c>
      <c r="B41" s="30" t="s">
        <v>299</v>
      </c>
      <c r="C41" s="69" t="s">
        <v>72</v>
      </c>
      <c r="D41" s="88">
        <v>33714</v>
      </c>
      <c r="E41" s="32"/>
      <c r="F41" s="32"/>
      <c r="G41" s="32"/>
      <c r="H41" s="86">
        <f t="shared" si="1"/>
        <v>0</v>
      </c>
      <c r="I41" s="33"/>
      <c r="J41" s="1" t="str">
        <f t="shared" si="0"/>
        <v>Kém</v>
      </c>
    </row>
    <row r="42" spans="1:10" ht="18.75" customHeight="1">
      <c r="A42" s="29">
        <v>30</v>
      </c>
      <c r="B42" s="30" t="s">
        <v>133</v>
      </c>
      <c r="C42" s="69" t="s">
        <v>300</v>
      </c>
      <c r="D42" s="88">
        <v>33639</v>
      </c>
      <c r="E42" s="32"/>
      <c r="F42" s="32"/>
      <c r="G42" s="32"/>
      <c r="H42" s="86">
        <f t="shared" si="1"/>
        <v>0</v>
      </c>
      <c r="I42" s="33"/>
      <c r="J42" s="1" t="str">
        <f t="shared" si="0"/>
        <v>Kém</v>
      </c>
    </row>
    <row r="43" spans="1:10" ht="18.75" customHeight="1">
      <c r="A43" s="29">
        <v>31</v>
      </c>
      <c r="B43" s="30" t="s">
        <v>301</v>
      </c>
      <c r="C43" s="69" t="s">
        <v>79</v>
      </c>
      <c r="D43" s="88">
        <v>33772</v>
      </c>
      <c r="E43" s="32"/>
      <c r="F43" s="32"/>
      <c r="G43" s="32"/>
      <c r="H43" s="86">
        <f t="shared" si="1"/>
        <v>0</v>
      </c>
      <c r="I43" s="33"/>
      <c r="J43" s="1" t="str">
        <f t="shared" si="0"/>
        <v>Kém</v>
      </c>
    </row>
    <row r="44" spans="1:10" ht="18.75" customHeight="1">
      <c r="A44" s="29">
        <v>32</v>
      </c>
      <c r="B44" s="30" t="s">
        <v>106</v>
      </c>
      <c r="C44" s="69" t="s">
        <v>80</v>
      </c>
      <c r="D44" s="88">
        <v>33913</v>
      </c>
      <c r="E44" s="32"/>
      <c r="F44" s="32"/>
      <c r="G44" s="32"/>
      <c r="H44" s="86">
        <f t="shared" si="1"/>
        <v>0</v>
      </c>
      <c r="I44" s="33"/>
      <c r="J44" s="1" t="str">
        <f t="shared" si="0"/>
        <v>Kém</v>
      </c>
    </row>
    <row r="45" spans="1:10" ht="18.75" customHeight="1">
      <c r="A45" s="29">
        <v>33</v>
      </c>
      <c r="B45" s="30" t="s">
        <v>302</v>
      </c>
      <c r="C45" s="69" t="s">
        <v>186</v>
      </c>
      <c r="D45" s="88">
        <v>33009</v>
      </c>
      <c r="E45" s="32"/>
      <c r="F45" s="32"/>
      <c r="G45" s="32"/>
      <c r="H45" s="86">
        <f t="shared" si="1"/>
        <v>0</v>
      </c>
      <c r="I45" s="33"/>
      <c r="J45" s="1" t="str">
        <f t="shared" si="0"/>
        <v>Kém</v>
      </c>
    </row>
    <row r="46" spans="1:10" ht="18.75" customHeight="1">
      <c r="A46" s="29">
        <v>34</v>
      </c>
      <c r="B46" s="30" t="s">
        <v>303</v>
      </c>
      <c r="C46" s="69" t="s">
        <v>304</v>
      </c>
      <c r="D46" s="88">
        <v>33031</v>
      </c>
      <c r="E46" s="32"/>
      <c r="F46" s="32"/>
      <c r="G46" s="32"/>
      <c r="H46" s="86">
        <f t="shared" si="1"/>
        <v>0</v>
      </c>
      <c r="I46" s="33"/>
      <c r="J46" s="1" t="str">
        <f t="shared" si="0"/>
        <v>Kém</v>
      </c>
    </row>
    <row r="47" spans="1:10" ht="18.75" customHeight="1">
      <c r="A47" s="29">
        <v>35</v>
      </c>
      <c r="B47" s="30" t="s">
        <v>305</v>
      </c>
      <c r="C47" s="69" t="s">
        <v>85</v>
      </c>
      <c r="D47" s="88">
        <v>33944</v>
      </c>
      <c r="E47" s="32"/>
      <c r="F47" s="32"/>
      <c r="G47" s="32"/>
      <c r="H47" s="86">
        <f t="shared" si="1"/>
        <v>0</v>
      </c>
      <c r="I47" s="33"/>
      <c r="J47" s="1" t="str">
        <f t="shared" si="0"/>
        <v>Kém</v>
      </c>
    </row>
    <row r="48" spans="1:10" ht="18.75" customHeight="1">
      <c r="A48" s="29">
        <v>36</v>
      </c>
      <c r="B48" s="30" t="s">
        <v>143</v>
      </c>
      <c r="C48" s="69" t="s">
        <v>85</v>
      </c>
      <c r="D48" s="88">
        <v>33605</v>
      </c>
      <c r="E48" s="32"/>
      <c r="F48" s="32"/>
      <c r="G48" s="32"/>
      <c r="H48" s="86">
        <f t="shared" si="1"/>
        <v>0</v>
      </c>
      <c r="I48" s="33"/>
      <c r="J48" s="1" t="str">
        <f t="shared" si="0"/>
        <v>Kém</v>
      </c>
    </row>
    <row r="49" spans="1:10" ht="18.75" customHeight="1">
      <c r="A49" s="29">
        <v>37</v>
      </c>
      <c r="B49" s="30" t="s">
        <v>306</v>
      </c>
      <c r="C49" s="69" t="s">
        <v>85</v>
      </c>
      <c r="D49" s="88">
        <v>33920</v>
      </c>
      <c r="E49" s="32"/>
      <c r="F49" s="32"/>
      <c r="G49" s="32"/>
      <c r="H49" s="86">
        <f t="shared" si="1"/>
        <v>0</v>
      </c>
      <c r="I49" s="33"/>
      <c r="J49" s="1" t="str">
        <f t="shared" si="0"/>
        <v>Kém</v>
      </c>
    </row>
    <row r="50" spans="1:10" ht="18.75" customHeight="1">
      <c r="A50" s="29">
        <v>38</v>
      </c>
      <c r="B50" s="30" t="s">
        <v>307</v>
      </c>
      <c r="C50" s="69" t="s">
        <v>88</v>
      </c>
      <c r="D50" s="88">
        <v>33623</v>
      </c>
      <c r="E50" s="32"/>
      <c r="F50" s="32"/>
      <c r="G50" s="32"/>
      <c r="H50" s="86">
        <f t="shared" si="1"/>
        <v>0</v>
      </c>
      <c r="I50" s="33"/>
      <c r="J50" s="1" t="str">
        <f t="shared" si="0"/>
        <v>Kém</v>
      </c>
    </row>
    <row r="51" spans="1:10" ht="18.75" customHeight="1">
      <c r="A51" s="29">
        <v>39</v>
      </c>
      <c r="B51" s="30" t="s">
        <v>308</v>
      </c>
      <c r="C51" s="69" t="s">
        <v>191</v>
      </c>
      <c r="D51" s="88">
        <v>33821</v>
      </c>
      <c r="E51" s="32"/>
      <c r="F51" s="32"/>
      <c r="G51" s="32"/>
      <c r="H51" s="86">
        <f t="shared" si="1"/>
        <v>0</v>
      </c>
      <c r="I51" s="33"/>
      <c r="J51" s="1" t="str">
        <f t="shared" si="0"/>
        <v>Kém</v>
      </c>
    </row>
    <row r="52" spans="1:10" ht="18.75" customHeight="1">
      <c r="A52" s="29">
        <v>40</v>
      </c>
      <c r="B52" s="30" t="s">
        <v>309</v>
      </c>
      <c r="C52" s="34" t="s">
        <v>192</v>
      </c>
      <c r="D52" s="88">
        <v>33456</v>
      </c>
      <c r="E52" s="32"/>
      <c r="F52" s="32"/>
      <c r="G52" s="32"/>
      <c r="H52" s="86">
        <f t="shared" si="1"/>
        <v>0</v>
      </c>
      <c r="I52" s="33"/>
      <c r="J52" s="1" t="str">
        <f t="shared" si="0"/>
        <v>Kém</v>
      </c>
    </row>
    <row r="53" spans="1:10" ht="18.75" customHeight="1">
      <c r="A53" s="29">
        <v>41</v>
      </c>
      <c r="B53" s="30" t="s">
        <v>310</v>
      </c>
      <c r="C53" s="69" t="s">
        <v>258</v>
      </c>
      <c r="D53" s="88">
        <v>33703</v>
      </c>
      <c r="E53" s="32"/>
      <c r="F53" s="32"/>
      <c r="G53" s="32"/>
      <c r="H53" s="86">
        <f t="shared" si="1"/>
        <v>0</v>
      </c>
      <c r="I53" s="33"/>
      <c r="J53" s="1" t="str">
        <f t="shared" si="0"/>
        <v>Kém</v>
      </c>
    </row>
    <row r="54" spans="1:10" ht="18.75" customHeight="1">
      <c r="A54" s="29">
        <v>42</v>
      </c>
      <c r="B54" s="30" t="s">
        <v>24</v>
      </c>
      <c r="C54" s="80" t="s">
        <v>259</v>
      </c>
      <c r="D54" s="88">
        <v>33851</v>
      </c>
      <c r="E54" s="32"/>
      <c r="F54" s="32"/>
      <c r="G54" s="32"/>
      <c r="H54" s="86">
        <f t="shared" si="1"/>
        <v>0</v>
      </c>
      <c r="I54" s="33"/>
      <c r="J54" s="1" t="str">
        <f t="shared" si="0"/>
        <v>Kém</v>
      </c>
    </row>
    <row r="55" spans="1:10" ht="18.75" customHeight="1">
      <c r="A55" s="29">
        <v>43</v>
      </c>
      <c r="B55" s="30" t="s">
        <v>311</v>
      </c>
      <c r="C55" s="34" t="s">
        <v>193</v>
      </c>
      <c r="D55" s="88">
        <v>33769</v>
      </c>
      <c r="E55" s="32"/>
      <c r="F55" s="32"/>
      <c r="G55" s="32"/>
      <c r="H55" s="86">
        <f t="shared" si="1"/>
        <v>0</v>
      </c>
      <c r="I55" s="33"/>
      <c r="J55" s="1" t="str">
        <f t="shared" si="0"/>
        <v>Kém</v>
      </c>
    </row>
    <row r="56" spans="1:10" ht="18.75" customHeight="1">
      <c r="A56" s="29">
        <v>44</v>
      </c>
      <c r="B56" s="30" t="s">
        <v>312</v>
      </c>
      <c r="C56" s="80" t="s">
        <v>193</v>
      </c>
      <c r="D56" s="88">
        <v>33253</v>
      </c>
      <c r="E56" s="32"/>
      <c r="F56" s="32"/>
      <c r="G56" s="32"/>
      <c r="H56" s="86">
        <f t="shared" si="1"/>
        <v>0</v>
      </c>
      <c r="I56" s="33"/>
      <c r="J56" s="1" t="str">
        <f t="shared" si="0"/>
        <v>Kém</v>
      </c>
    </row>
    <row r="57" spans="1:10" ht="18.75" customHeight="1">
      <c r="A57" s="29">
        <v>45</v>
      </c>
      <c r="B57" s="30" t="s">
        <v>313</v>
      </c>
      <c r="C57" s="80" t="s">
        <v>94</v>
      </c>
      <c r="D57" s="88">
        <v>33644</v>
      </c>
      <c r="E57" s="32"/>
      <c r="F57" s="32"/>
      <c r="G57" s="32"/>
      <c r="H57" s="86">
        <f t="shared" si="1"/>
        <v>0</v>
      </c>
      <c r="I57" s="33"/>
      <c r="J57" s="1" t="str">
        <f t="shared" si="0"/>
        <v>Kém</v>
      </c>
    </row>
    <row r="58" spans="1:10" ht="18.75" customHeight="1">
      <c r="A58" s="29">
        <v>46</v>
      </c>
      <c r="B58" s="30" t="s">
        <v>314</v>
      </c>
      <c r="C58" s="69" t="s">
        <v>94</v>
      </c>
      <c r="D58" s="88">
        <v>33878</v>
      </c>
      <c r="E58" s="32"/>
      <c r="F58" s="32"/>
      <c r="G58" s="32"/>
      <c r="H58" s="86">
        <f t="shared" si="1"/>
        <v>0</v>
      </c>
      <c r="I58" s="33"/>
      <c r="J58" s="1" t="str">
        <f t="shared" si="0"/>
        <v>Kém</v>
      </c>
    </row>
    <row r="59" spans="1:10" ht="18.75" customHeight="1">
      <c r="A59" s="29">
        <v>47</v>
      </c>
      <c r="B59" s="30" t="s">
        <v>315</v>
      </c>
      <c r="C59" s="69" t="s">
        <v>316</v>
      </c>
      <c r="D59" s="88">
        <v>33942</v>
      </c>
      <c r="E59" s="32"/>
      <c r="F59" s="32"/>
      <c r="G59" s="32"/>
      <c r="H59" s="86">
        <f t="shared" si="1"/>
        <v>0</v>
      </c>
      <c r="I59" s="33"/>
      <c r="J59" s="1" t="str">
        <f t="shared" si="0"/>
        <v>Kém</v>
      </c>
    </row>
    <row r="60" spans="1:10" ht="18.75" customHeight="1">
      <c r="A60" s="29">
        <v>48</v>
      </c>
      <c r="B60" s="30" t="s">
        <v>34</v>
      </c>
      <c r="C60" s="69" t="s">
        <v>98</v>
      </c>
      <c r="D60" s="88">
        <v>33673</v>
      </c>
      <c r="E60" s="32"/>
      <c r="F60" s="32"/>
      <c r="G60" s="32"/>
      <c r="H60" s="86">
        <f t="shared" si="1"/>
        <v>0</v>
      </c>
      <c r="I60" s="33"/>
      <c r="J60" s="1" t="str">
        <f t="shared" si="0"/>
        <v>Kém</v>
      </c>
    </row>
    <row r="61" spans="1:9" ht="18.75" customHeight="1">
      <c r="A61" s="37"/>
      <c r="B61" s="38"/>
      <c r="C61" s="39"/>
      <c r="D61" s="40"/>
      <c r="E61" s="41"/>
      <c r="F61" s="41"/>
      <c r="G61" s="41"/>
      <c r="H61" s="41"/>
      <c r="I61" s="41"/>
    </row>
    <row r="62" spans="1:3" s="44" customFormat="1" ht="18.75" customHeight="1">
      <c r="A62" s="42"/>
      <c r="B62" s="43"/>
      <c r="C62" s="43"/>
    </row>
    <row r="63" spans="1:9" ht="18.75" customHeight="1">
      <c r="A63" s="45" t="s">
        <v>108</v>
      </c>
      <c r="B63" s="45"/>
      <c r="C63" s="45"/>
      <c r="D63" s="2" t="s">
        <v>109</v>
      </c>
      <c r="E63" s="2" t="s">
        <v>110</v>
      </c>
      <c r="F63" s="2" t="s">
        <v>111</v>
      </c>
      <c r="G63" s="2" t="s">
        <v>109</v>
      </c>
      <c r="H63" s="2" t="s">
        <v>110</v>
      </c>
      <c r="I63" s="2" t="s">
        <v>111</v>
      </c>
    </row>
    <row r="64" spans="1:9" ht="18.75" customHeight="1">
      <c r="A64" s="8"/>
      <c r="B64" s="46" t="s">
        <v>112</v>
      </c>
      <c r="C64" s="84">
        <f>E64+E65+E66+E67+H64+H65+H66</f>
        <v>48</v>
      </c>
      <c r="D64" s="47" t="s">
        <v>113</v>
      </c>
      <c r="E64" s="84">
        <f>COUNTIF(J13:J60,"Xuất sắc")</f>
        <v>0</v>
      </c>
      <c r="F64" s="85">
        <f>E64*100/C64</f>
        <v>0</v>
      </c>
      <c r="G64" s="48" t="s">
        <v>114</v>
      </c>
      <c r="H64" s="84">
        <f>COUNTIF(J13:J60,"Trung bình")</f>
        <v>0</v>
      </c>
      <c r="I64" s="85">
        <f>H64*100/C64</f>
        <v>0</v>
      </c>
    </row>
    <row r="65" spans="1:9" ht="18.75" customHeight="1">
      <c r="A65" s="8"/>
      <c r="B65" s="8"/>
      <c r="C65" s="48"/>
      <c r="D65" s="47" t="s">
        <v>115</v>
      </c>
      <c r="E65" s="84">
        <f>COUNTIF(J13:J60,"Giỏi")</f>
        <v>0</v>
      </c>
      <c r="F65" s="85">
        <f>E65*100/C64</f>
        <v>0</v>
      </c>
      <c r="G65" s="48" t="s">
        <v>116</v>
      </c>
      <c r="H65" s="84">
        <f>COUNTIF(J13:J60,"Yếu")</f>
        <v>0</v>
      </c>
      <c r="I65" s="85">
        <f>H65*100/C64</f>
        <v>0</v>
      </c>
    </row>
    <row r="66" spans="1:9" ht="18.75" customHeight="1">
      <c r="A66" s="10"/>
      <c r="B66" s="49"/>
      <c r="C66" s="50"/>
      <c r="D66" s="51" t="s">
        <v>117</v>
      </c>
      <c r="E66" s="84">
        <f>COUNTIF(J13:J60,"Khá")</f>
        <v>0</v>
      </c>
      <c r="F66" s="85">
        <f>E66*100/C64</f>
        <v>0</v>
      </c>
      <c r="G66" s="48" t="s">
        <v>118</v>
      </c>
      <c r="H66" s="84">
        <f>COUNTIF(J13:J60,"Kém")</f>
        <v>48</v>
      </c>
      <c r="I66" s="85">
        <f>H66*100/C64</f>
        <v>100</v>
      </c>
    </row>
    <row r="67" spans="1:9" ht="18.75" customHeight="1">
      <c r="A67" s="10"/>
      <c r="B67" s="49"/>
      <c r="C67" s="50"/>
      <c r="D67" s="52" t="s">
        <v>119</v>
      </c>
      <c r="E67" s="84">
        <f>COUNTIF(J13:J60,"TB khá")</f>
        <v>0</v>
      </c>
      <c r="F67" s="85">
        <f>E67*100/C64</f>
        <v>0</v>
      </c>
      <c r="G67" s="48"/>
      <c r="H67" s="48"/>
      <c r="I67" s="48"/>
    </row>
    <row r="68" spans="1:9" ht="18.75" customHeight="1">
      <c r="A68" s="53" t="s">
        <v>120</v>
      </c>
      <c r="B68" s="54"/>
      <c r="C68" s="55"/>
      <c r="D68" s="54"/>
      <c r="E68" s="54"/>
      <c r="F68" s="54"/>
      <c r="G68" s="54"/>
      <c r="I68" s="56"/>
    </row>
    <row r="69" spans="1:9" ht="18.75" customHeight="1">
      <c r="A69" s="57"/>
      <c r="B69" s="58" t="s">
        <v>121</v>
      </c>
      <c r="C69" s="59"/>
      <c r="D69" s="49"/>
      <c r="E69" s="49"/>
      <c r="F69" s="49"/>
      <c r="G69" s="49"/>
      <c r="H69" s="60"/>
      <c r="I69" s="56"/>
    </row>
    <row r="70" spans="1:9" ht="18.75" customHeight="1">
      <c r="A70" s="54"/>
      <c r="B70" s="61" t="s">
        <v>122</v>
      </c>
      <c r="C70" s="55"/>
      <c r="D70" s="54"/>
      <c r="E70" s="54"/>
      <c r="F70" s="54"/>
      <c r="G70" s="54"/>
      <c r="I70" s="56"/>
    </row>
    <row r="71" spans="1:9" ht="18.75" customHeight="1">
      <c r="A71" s="54"/>
      <c r="B71" s="62" t="s">
        <v>123</v>
      </c>
      <c r="C71" s="55"/>
      <c r="D71" s="54"/>
      <c r="E71" s="54"/>
      <c r="F71" s="54"/>
      <c r="G71" s="54"/>
      <c r="I71" s="56"/>
    </row>
    <row r="72" spans="2:9" ht="18.75" customHeight="1">
      <c r="B72" s="63"/>
      <c r="C72" s="44"/>
      <c r="I72" s="56"/>
    </row>
    <row r="73" spans="1:9" ht="18.75" customHeight="1">
      <c r="A73" s="60"/>
      <c r="B73" s="60"/>
      <c r="C73" s="64"/>
      <c r="D73" s="60"/>
      <c r="E73" s="9"/>
      <c r="F73" s="104" t="s">
        <v>124</v>
      </c>
      <c r="G73" s="105"/>
      <c r="H73" s="105"/>
      <c r="I73" s="105"/>
    </row>
    <row r="74" spans="1:9" s="65" customFormat="1" ht="18.75" customHeight="1">
      <c r="A74" s="106" t="s">
        <v>125</v>
      </c>
      <c r="B74" s="106"/>
      <c r="C74" s="107" t="s">
        <v>126</v>
      </c>
      <c r="D74" s="107"/>
      <c r="E74" s="107"/>
      <c r="F74" s="108" t="s">
        <v>127</v>
      </c>
      <c r="G74" s="108"/>
      <c r="H74" s="108"/>
      <c r="I74" s="108"/>
    </row>
    <row r="75" spans="1:9" s="66" customFormat="1" ht="18.75" customHeight="1">
      <c r="A75" s="103" t="s">
        <v>128</v>
      </c>
      <c r="B75" s="103"/>
      <c r="C75" s="103" t="s">
        <v>128</v>
      </c>
      <c r="D75" s="103"/>
      <c r="E75" s="103"/>
      <c r="F75" s="103" t="s">
        <v>128</v>
      </c>
      <c r="G75" s="103"/>
      <c r="H75" s="103"/>
      <c r="I75" s="103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75:B75"/>
    <mergeCell ref="C75:E75"/>
    <mergeCell ref="F75:I75"/>
    <mergeCell ref="A8:I8"/>
    <mergeCell ref="A9:I9"/>
    <mergeCell ref="F73:I73"/>
    <mergeCell ref="A74:B74"/>
    <mergeCell ref="C74:E74"/>
    <mergeCell ref="F74:I74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Roman,Bold"&amp;8KĐ2048 &amp;12&amp;P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3">
      <selection activeCell="D60" sqref="D60"/>
    </sheetView>
  </sheetViews>
  <sheetFormatPr defaultColWidth="9.00390625" defaultRowHeight="18.75" customHeight="1"/>
  <cols>
    <col min="1" max="1" width="5.75390625" style="1" customWidth="1"/>
    <col min="2" max="2" width="19.125" style="67" customWidth="1"/>
    <col min="3" max="3" width="9.75390625" style="68" customWidth="1"/>
    <col min="4" max="4" width="10.62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8.75" customHeight="1">
      <c r="A1" s="113" t="s">
        <v>0</v>
      </c>
      <c r="B1" s="114"/>
      <c r="C1" s="114"/>
      <c r="D1" s="114"/>
      <c r="E1" s="113" t="s">
        <v>1</v>
      </c>
      <c r="F1" s="114"/>
      <c r="G1" s="114"/>
      <c r="H1" s="114"/>
      <c r="I1" s="114"/>
    </row>
    <row r="2" spans="1:9" ht="18.75" customHeight="1">
      <c r="A2" s="113" t="s">
        <v>2</v>
      </c>
      <c r="B2" s="114"/>
      <c r="C2" s="114"/>
      <c r="D2" s="114"/>
      <c r="E2" s="110" t="s">
        <v>3</v>
      </c>
      <c r="F2" s="111"/>
      <c r="G2" s="111"/>
      <c r="H2" s="111"/>
      <c r="I2" s="111"/>
    </row>
    <row r="3" spans="1:9" ht="6.75" customHeight="1">
      <c r="A3" s="109" t="s">
        <v>4</v>
      </c>
      <c r="B3" s="109"/>
      <c r="C3" s="109"/>
      <c r="D3" s="109"/>
      <c r="E3" s="109" t="s">
        <v>5</v>
      </c>
      <c r="F3" s="109"/>
      <c r="G3" s="109"/>
      <c r="H3" s="109"/>
      <c r="I3" s="109"/>
    </row>
    <row r="4" spans="1:9" ht="18.75" customHeight="1">
      <c r="A4" s="4"/>
      <c r="B4" s="4"/>
      <c r="C4" s="5"/>
      <c r="D4" s="4"/>
      <c r="E4" s="4"/>
      <c r="F4" s="4"/>
      <c r="G4" s="4"/>
      <c r="H4" s="4"/>
      <c r="I4" s="4"/>
    </row>
    <row r="5" spans="1:9" ht="18.75" customHeight="1">
      <c r="A5" s="110" t="s">
        <v>6</v>
      </c>
      <c r="B5" s="111"/>
      <c r="C5" s="111"/>
      <c r="D5" s="111"/>
      <c r="E5" s="111"/>
      <c r="F5" s="111"/>
      <c r="G5" s="111"/>
      <c r="H5" s="111"/>
      <c r="I5" s="111"/>
    </row>
    <row r="6" spans="1:11" ht="18.75" customHeight="1">
      <c r="A6" s="3"/>
      <c r="B6" s="3"/>
      <c r="C6" s="7"/>
      <c r="D6" s="3"/>
      <c r="E6" s="3"/>
      <c r="F6" s="3"/>
      <c r="G6" s="3"/>
      <c r="H6" s="3"/>
      <c r="I6" s="3"/>
      <c r="K6" s="6">
        <v>41186</v>
      </c>
    </row>
    <row r="7" spans="1:9" ht="18.75" customHeight="1">
      <c r="A7" s="104" t="s">
        <v>7</v>
      </c>
      <c r="B7" s="112"/>
      <c r="C7" s="112"/>
      <c r="D7" s="112"/>
      <c r="E7" s="112"/>
      <c r="F7" s="112"/>
      <c r="G7" s="112"/>
      <c r="H7" s="112"/>
      <c r="I7" s="112"/>
    </row>
    <row r="8" spans="1:9" ht="18.75" customHeight="1">
      <c r="A8" s="104" t="s">
        <v>8</v>
      </c>
      <c r="B8" s="105"/>
      <c r="C8" s="105"/>
      <c r="D8" s="105"/>
      <c r="E8" s="105"/>
      <c r="F8" s="105"/>
      <c r="G8" s="105"/>
      <c r="H8" s="105"/>
      <c r="I8" s="105"/>
    </row>
    <row r="9" spans="1:9" ht="18.75" customHeight="1">
      <c r="A9" s="104" t="s">
        <v>9</v>
      </c>
      <c r="B9" s="105"/>
      <c r="C9" s="105"/>
      <c r="D9" s="105"/>
      <c r="E9" s="105"/>
      <c r="F9" s="105"/>
      <c r="G9" s="105"/>
      <c r="H9" s="105"/>
      <c r="I9" s="105"/>
    </row>
    <row r="10" spans="1:9" ht="18.75" customHeight="1">
      <c r="A10" s="10"/>
      <c r="B10" s="11"/>
      <c r="C10" s="12"/>
      <c r="D10" s="4"/>
      <c r="I10" s="13"/>
    </row>
    <row r="11" spans="1:9" ht="18.75" customHeight="1">
      <c r="A11" s="14" t="s">
        <v>317</v>
      </c>
      <c r="B11" s="15"/>
      <c r="C11" s="16"/>
      <c r="D11" s="4"/>
      <c r="I11" s="17"/>
    </row>
    <row r="12" spans="1:9" ht="56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8.75" customHeight="1">
      <c r="A13" s="22">
        <v>1</v>
      </c>
      <c r="B13" s="23" t="s">
        <v>24</v>
      </c>
      <c r="C13" s="24" t="s">
        <v>21</v>
      </c>
      <c r="D13" s="87">
        <v>33959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8.75" customHeight="1">
      <c r="A14" s="29">
        <v>2</v>
      </c>
      <c r="B14" s="30" t="s">
        <v>209</v>
      </c>
      <c r="C14" s="80" t="s">
        <v>21</v>
      </c>
      <c r="D14" s="88">
        <v>33638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59">IF(H14&gt;=8.5,"Xuất sắc",IF(H14&gt;=7.5,"Giỏi",IF(H14&gt;=6.5,"Khá",IF(H14&gt;=5.5,"TB khá",IF(H14&gt;=4.5,"Trung bình",IF(H14&gt;=3.5,"Yếu",IF(H14&lt;3.5,"Kém")))))))</f>
        <v>Kém</v>
      </c>
    </row>
    <row r="15" spans="1:10" ht="18.75" customHeight="1">
      <c r="A15" s="29">
        <v>3</v>
      </c>
      <c r="B15" s="30" t="s">
        <v>106</v>
      </c>
      <c r="C15" s="69" t="s">
        <v>318</v>
      </c>
      <c r="D15" s="88">
        <v>32816</v>
      </c>
      <c r="E15" s="32"/>
      <c r="F15" s="32"/>
      <c r="G15" s="32"/>
      <c r="H15" s="26">
        <f aca="true" t="shared" si="1" ref="H15:H59">G15*0.6+F15*0.1+E15*0.3</f>
        <v>0</v>
      </c>
      <c r="I15" s="33"/>
      <c r="J15" s="1" t="str">
        <f t="shared" si="0"/>
        <v>Kém</v>
      </c>
    </row>
    <row r="16" spans="1:10" ht="18.75" customHeight="1">
      <c r="A16" s="29">
        <v>4</v>
      </c>
      <c r="B16" s="30" t="s">
        <v>295</v>
      </c>
      <c r="C16" s="69" t="s">
        <v>30</v>
      </c>
      <c r="D16" s="88">
        <v>33449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8.75" customHeight="1">
      <c r="A17" s="29">
        <v>5</v>
      </c>
      <c r="B17" s="30" t="s">
        <v>237</v>
      </c>
      <c r="C17" s="34" t="s">
        <v>204</v>
      </c>
      <c r="D17" s="88">
        <v>33862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8.75" customHeight="1">
      <c r="A18" s="29">
        <v>6</v>
      </c>
      <c r="B18" s="30" t="s">
        <v>181</v>
      </c>
      <c r="C18" s="69" t="s">
        <v>25</v>
      </c>
      <c r="D18" s="88">
        <v>33778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8.75" customHeight="1">
      <c r="A19" s="29">
        <v>7</v>
      </c>
      <c r="B19" s="30" t="s">
        <v>225</v>
      </c>
      <c r="C19" s="34" t="s">
        <v>25</v>
      </c>
      <c r="D19" s="88">
        <v>33877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8.75" customHeight="1">
      <c r="A20" s="29">
        <v>8</v>
      </c>
      <c r="B20" s="30" t="s">
        <v>237</v>
      </c>
      <c r="C20" s="69" t="s">
        <v>221</v>
      </c>
      <c r="D20" s="88">
        <v>33960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8.75" customHeight="1">
      <c r="A21" s="29">
        <v>9</v>
      </c>
      <c r="B21" s="30" t="s">
        <v>236</v>
      </c>
      <c r="C21" s="69" t="s">
        <v>44</v>
      </c>
      <c r="D21" s="88">
        <v>33746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8.75" customHeight="1">
      <c r="A22" s="29">
        <v>10</v>
      </c>
      <c r="B22" s="30" t="s">
        <v>76</v>
      </c>
      <c r="C22" s="69" t="s">
        <v>44</v>
      </c>
      <c r="D22" s="88">
        <v>33905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8.75" customHeight="1">
      <c r="A23" s="29">
        <v>11</v>
      </c>
      <c r="B23" s="30" t="s">
        <v>319</v>
      </c>
      <c r="C23" s="69" t="s">
        <v>48</v>
      </c>
      <c r="D23" s="88">
        <v>33606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8.75" customHeight="1">
      <c r="A24" s="29">
        <v>12</v>
      </c>
      <c r="B24" s="30" t="s">
        <v>320</v>
      </c>
      <c r="C24" s="69" t="s">
        <v>321</v>
      </c>
      <c r="D24" s="88">
        <v>33293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8.75" customHeight="1">
      <c r="A25" s="29">
        <v>13</v>
      </c>
      <c r="B25" s="30" t="s">
        <v>322</v>
      </c>
      <c r="C25" s="34" t="s">
        <v>323</v>
      </c>
      <c r="D25" s="88">
        <v>33968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8.75" customHeight="1">
      <c r="A26" s="29">
        <v>14</v>
      </c>
      <c r="B26" s="30" t="s">
        <v>324</v>
      </c>
      <c r="C26" s="69" t="s">
        <v>50</v>
      </c>
      <c r="D26" s="88">
        <v>33837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8.75" customHeight="1">
      <c r="A27" s="29">
        <v>15</v>
      </c>
      <c r="B27" s="30" t="s">
        <v>325</v>
      </c>
      <c r="C27" s="69" t="s">
        <v>326</v>
      </c>
      <c r="D27" s="88">
        <v>33718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8.75" customHeight="1">
      <c r="A28" s="29">
        <v>16</v>
      </c>
      <c r="B28" s="30" t="s">
        <v>327</v>
      </c>
      <c r="C28" s="80" t="s">
        <v>53</v>
      </c>
      <c r="D28" s="88">
        <v>33502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8.75" customHeight="1">
      <c r="A29" s="29">
        <v>17</v>
      </c>
      <c r="B29" s="30" t="s">
        <v>328</v>
      </c>
      <c r="C29" s="80" t="s">
        <v>53</v>
      </c>
      <c r="D29" s="88">
        <v>33597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8.75" customHeight="1">
      <c r="A30" s="29">
        <v>18</v>
      </c>
      <c r="B30" s="30" t="s">
        <v>329</v>
      </c>
      <c r="C30" s="69" t="s">
        <v>158</v>
      </c>
      <c r="D30" s="88">
        <v>33966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8.75" customHeight="1">
      <c r="A31" s="29">
        <v>19</v>
      </c>
      <c r="B31" s="30" t="s">
        <v>330</v>
      </c>
      <c r="C31" s="36" t="s">
        <v>158</v>
      </c>
      <c r="D31" s="88">
        <v>33849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8.75" customHeight="1">
      <c r="A32" s="29">
        <v>20</v>
      </c>
      <c r="B32" s="30" t="s">
        <v>148</v>
      </c>
      <c r="C32" s="80" t="s">
        <v>331</v>
      </c>
      <c r="D32" s="88">
        <v>33839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8.75" customHeight="1">
      <c r="A33" s="29">
        <v>21</v>
      </c>
      <c r="B33" s="30" t="s">
        <v>332</v>
      </c>
      <c r="C33" s="69" t="s">
        <v>333</v>
      </c>
      <c r="D33" s="88">
        <v>33837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8.75" customHeight="1">
      <c r="A34" s="29">
        <v>22</v>
      </c>
      <c r="B34" s="30" t="s">
        <v>334</v>
      </c>
      <c r="C34" s="34" t="s">
        <v>105</v>
      </c>
      <c r="D34" s="88">
        <v>33644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8.75" customHeight="1">
      <c r="A35" s="29">
        <v>23</v>
      </c>
      <c r="B35" s="30" t="s">
        <v>24</v>
      </c>
      <c r="C35" s="34" t="s">
        <v>297</v>
      </c>
      <c r="D35" s="88">
        <v>33506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8.75" customHeight="1">
      <c r="A36" s="29">
        <v>24</v>
      </c>
      <c r="B36" s="30" t="s">
        <v>24</v>
      </c>
      <c r="C36" s="80" t="s">
        <v>335</v>
      </c>
      <c r="D36" s="88">
        <v>33630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8.75" customHeight="1">
      <c r="A37" s="29">
        <v>25</v>
      </c>
      <c r="B37" s="35" t="s">
        <v>336</v>
      </c>
      <c r="C37" s="69" t="s">
        <v>72</v>
      </c>
      <c r="D37" s="88">
        <v>33906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8.75" customHeight="1">
      <c r="A38" s="29">
        <v>26</v>
      </c>
      <c r="B38" s="30" t="s">
        <v>337</v>
      </c>
      <c r="C38" s="69" t="s">
        <v>176</v>
      </c>
      <c r="D38" s="88">
        <v>33418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8.75" customHeight="1">
      <c r="A39" s="29">
        <v>27</v>
      </c>
      <c r="B39" s="30" t="s">
        <v>51</v>
      </c>
      <c r="C39" s="69" t="s">
        <v>176</v>
      </c>
      <c r="D39" s="88">
        <v>33633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8.75" customHeight="1">
      <c r="A40" s="29">
        <v>28</v>
      </c>
      <c r="B40" s="30" t="s">
        <v>338</v>
      </c>
      <c r="C40" s="34" t="s">
        <v>79</v>
      </c>
      <c r="D40" s="88">
        <v>33496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8.75" customHeight="1">
      <c r="A41" s="29">
        <v>29</v>
      </c>
      <c r="B41" s="30" t="s">
        <v>71</v>
      </c>
      <c r="C41" s="34" t="s">
        <v>81</v>
      </c>
      <c r="D41" s="88">
        <v>33262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8.75" customHeight="1">
      <c r="A42" s="29">
        <v>30</v>
      </c>
      <c r="B42" s="30" t="s">
        <v>31</v>
      </c>
      <c r="C42" s="80" t="s">
        <v>339</v>
      </c>
      <c r="D42" s="88">
        <v>33418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8.75" customHeight="1">
      <c r="A43" s="29">
        <v>31</v>
      </c>
      <c r="B43" s="30" t="s">
        <v>340</v>
      </c>
      <c r="C43" s="69" t="s">
        <v>341</v>
      </c>
      <c r="D43" s="88">
        <v>33691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8.75" customHeight="1">
      <c r="A44" s="29">
        <v>32</v>
      </c>
      <c r="B44" s="30" t="s">
        <v>200</v>
      </c>
      <c r="C44" s="69" t="s">
        <v>342</v>
      </c>
      <c r="D44" s="88">
        <v>33659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8.75" customHeight="1">
      <c r="A45" s="29">
        <v>33</v>
      </c>
      <c r="B45" s="35" t="s">
        <v>179</v>
      </c>
      <c r="C45" s="69" t="s">
        <v>343</v>
      </c>
      <c r="D45" s="88">
        <v>33685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8.75" customHeight="1">
      <c r="A46" s="29">
        <v>34</v>
      </c>
      <c r="B46" s="30" t="s">
        <v>220</v>
      </c>
      <c r="C46" s="69" t="s">
        <v>344</v>
      </c>
      <c r="D46" s="88">
        <v>33948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8.75" customHeight="1">
      <c r="A47" s="29">
        <v>35</v>
      </c>
      <c r="B47" s="30" t="s">
        <v>24</v>
      </c>
      <c r="C47" s="69" t="s">
        <v>259</v>
      </c>
      <c r="D47" s="88">
        <v>33536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8.75" customHeight="1">
      <c r="A48" s="29">
        <v>36</v>
      </c>
      <c r="B48" s="30" t="s">
        <v>345</v>
      </c>
      <c r="C48" s="34" t="s">
        <v>259</v>
      </c>
      <c r="D48" s="88">
        <v>33874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8.75" customHeight="1">
      <c r="A49" s="29">
        <v>37</v>
      </c>
      <c r="B49" s="30" t="s">
        <v>346</v>
      </c>
      <c r="C49" s="69" t="s">
        <v>259</v>
      </c>
      <c r="D49" s="88">
        <v>33882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8.75" customHeight="1">
      <c r="A50" s="29">
        <v>38</v>
      </c>
      <c r="B50" s="30" t="s">
        <v>347</v>
      </c>
      <c r="C50" s="69" t="s">
        <v>94</v>
      </c>
      <c r="D50" s="88">
        <v>33837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8.75" customHeight="1">
      <c r="A51" s="29">
        <v>39</v>
      </c>
      <c r="B51" s="30" t="s">
        <v>92</v>
      </c>
      <c r="C51" s="69" t="s">
        <v>94</v>
      </c>
      <c r="D51" s="88">
        <v>33894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8.75" customHeight="1">
      <c r="A52" s="29">
        <v>40</v>
      </c>
      <c r="B52" s="30" t="s">
        <v>348</v>
      </c>
      <c r="C52" s="34" t="s">
        <v>349</v>
      </c>
      <c r="D52" s="88">
        <v>33370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8.75" customHeight="1">
      <c r="A53" s="29">
        <v>41</v>
      </c>
      <c r="B53" s="30" t="s">
        <v>350</v>
      </c>
      <c r="C53" s="69" t="s">
        <v>351</v>
      </c>
      <c r="D53" s="88">
        <v>33739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8.75" customHeight="1">
      <c r="A54" s="29">
        <v>42</v>
      </c>
      <c r="B54" s="30" t="s">
        <v>106</v>
      </c>
      <c r="C54" s="69" t="s">
        <v>28</v>
      </c>
      <c r="D54" s="88">
        <v>33268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8.75" customHeight="1">
      <c r="A55" s="29">
        <v>43</v>
      </c>
      <c r="B55" s="30" t="s">
        <v>352</v>
      </c>
      <c r="C55" s="69" t="s">
        <v>21</v>
      </c>
      <c r="D55" s="88">
        <v>33481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8.75" customHeight="1">
      <c r="A56" s="29">
        <v>44</v>
      </c>
      <c r="B56" s="30" t="s">
        <v>353</v>
      </c>
      <c r="C56" s="69" t="s">
        <v>44</v>
      </c>
      <c r="D56" s="88">
        <v>33276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10" ht="18.75" customHeight="1">
      <c r="A57" s="29">
        <v>45</v>
      </c>
      <c r="B57" s="78" t="s">
        <v>354</v>
      </c>
      <c r="C57" s="74" t="s">
        <v>85</v>
      </c>
      <c r="D57" s="89">
        <v>33452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8.75" customHeight="1">
      <c r="A58" s="29">
        <v>46</v>
      </c>
      <c r="B58" s="78" t="s">
        <v>355</v>
      </c>
      <c r="C58" s="81" t="s">
        <v>169</v>
      </c>
      <c r="D58" s="77"/>
      <c r="E58" s="32"/>
      <c r="F58" s="32"/>
      <c r="G58" s="32"/>
      <c r="H58" s="26">
        <f>G58*0.6+F58*0.1+E58*0.3</f>
        <v>0</v>
      </c>
      <c r="I58" s="33"/>
      <c r="J58" s="1" t="str">
        <f>IF(H58&gt;=8.5,"Xuất sắc",IF(H58&gt;=7.5,"Giỏi",IF(H58&gt;=6.5,"Khá",IF(H58&gt;=5.5,"TB khá",IF(H58&gt;=4.5,"Trung bình",IF(H58&gt;=3.5,"Yếu",IF(H58&lt;3.5,"Kém")))))))</f>
        <v>Kém</v>
      </c>
    </row>
    <row r="59" spans="1:10" ht="18.75" customHeight="1">
      <c r="A59" s="29">
        <v>47</v>
      </c>
      <c r="B59" s="90" t="s">
        <v>383</v>
      </c>
      <c r="C59" s="91" t="s">
        <v>384</v>
      </c>
      <c r="D59" s="89">
        <v>33513</v>
      </c>
      <c r="E59" s="32"/>
      <c r="F59" s="32"/>
      <c r="G59" s="32"/>
      <c r="H59" s="26">
        <f t="shared" si="1"/>
        <v>0</v>
      </c>
      <c r="I59" s="33"/>
      <c r="J59" s="1" t="str">
        <f t="shared" si="0"/>
        <v>Kém</v>
      </c>
    </row>
    <row r="60" spans="1:9" ht="18.75" customHeight="1">
      <c r="A60" s="37"/>
      <c r="B60" s="38"/>
      <c r="C60" s="39"/>
      <c r="D60" s="40"/>
      <c r="E60" s="41"/>
      <c r="F60" s="41"/>
      <c r="G60" s="41"/>
      <c r="H60" s="41"/>
      <c r="I60" s="41"/>
    </row>
    <row r="61" spans="1:3" s="44" customFormat="1" ht="18.75" customHeight="1">
      <c r="A61" s="42"/>
      <c r="B61" s="43"/>
      <c r="C61" s="43"/>
    </row>
    <row r="62" spans="1:9" ht="18.75" customHeight="1">
      <c r="A62" s="45" t="s">
        <v>108</v>
      </c>
      <c r="B62" s="45"/>
      <c r="C62" s="45"/>
      <c r="D62" s="2" t="s">
        <v>109</v>
      </c>
      <c r="E62" s="2" t="s">
        <v>110</v>
      </c>
      <c r="F62" s="2" t="s">
        <v>111</v>
      </c>
      <c r="G62" s="2" t="s">
        <v>109</v>
      </c>
      <c r="H62" s="2" t="s">
        <v>110</v>
      </c>
      <c r="I62" s="2" t="s">
        <v>111</v>
      </c>
    </row>
    <row r="63" spans="1:9" ht="18.75" customHeight="1">
      <c r="A63" s="8"/>
      <c r="B63" s="46" t="s">
        <v>112</v>
      </c>
      <c r="C63" s="47">
        <f>E63+E64+E65+E66+H63+H64+H65</f>
        <v>47</v>
      </c>
      <c r="D63" s="47" t="s">
        <v>113</v>
      </c>
      <c r="E63" s="47">
        <f>COUNTIF(J13:J59,"Xuất sắc")</f>
        <v>0</v>
      </c>
      <c r="F63" s="48">
        <f>E63*100/C63</f>
        <v>0</v>
      </c>
      <c r="G63" s="48" t="s">
        <v>114</v>
      </c>
      <c r="H63" s="47">
        <f>COUNTIF(J13:J59,"Trung bình")</f>
        <v>0</v>
      </c>
      <c r="I63" s="48">
        <f>H63*100/C63</f>
        <v>0</v>
      </c>
    </row>
    <row r="64" spans="1:9" ht="18.75" customHeight="1">
      <c r="A64" s="8"/>
      <c r="B64" s="8"/>
      <c r="C64" s="48"/>
      <c r="D64" s="47" t="s">
        <v>115</v>
      </c>
      <c r="E64" s="47">
        <f>COUNTIF(J13:J59,"Giỏi")</f>
        <v>0</v>
      </c>
      <c r="F64" s="48">
        <f>E64*100/C63</f>
        <v>0</v>
      </c>
      <c r="G64" s="48" t="s">
        <v>116</v>
      </c>
      <c r="H64" s="47">
        <f>COUNTIF(J13:J59,"Yếu")</f>
        <v>0</v>
      </c>
      <c r="I64" s="48">
        <f>H64*100/C63</f>
        <v>0</v>
      </c>
    </row>
    <row r="65" spans="1:9" ht="18.75" customHeight="1">
      <c r="A65" s="10"/>
      <c r="B65" s="49"/>
      <c r="C65" s="50"/>
      <c r="D65" s="51" t="s">
        <v>117</v>
      </c>
      <c r="E65" s="47">
        <f>COUNTIF(J13:J59,"Khá")</f>
        <v>0</v>
      </c>
      <c r="F65" s="48">
        <f>E65*100/C63</f>
        <v>0</v>
      </c>
      <c r="G65" s="48" t="s">
        <v>118</v>
      </c>
      <c r="H65" s="47">
        <f>COUNTIF(J13:J59,"Kém")</f>
        <v>47</v>
      </c>
      <c r="I65" s="48">
        <f>H65*100/C63</f>
        <v>100</v>
      </c>
    </row>
    <row r="66" spans="1:9" ht="18.75" customHeight="1">
      <c r="A66" s="10"/>
      <c r="B66" s="49"/>
      <c r="C66" s="50"/>
      <c r="D66" s="52" t="s">
        <v>119</v>
      </c>
      <c r="E66" s="47">
        <f>COUNTIF(J13:J59,"TB khá")</f>
        <v>0</v>
      </c>
      <c r="F66" s="48">
        <f>E66*100/C63</f>
        <v>0</v>
      </c>
      <c r="G66" s="48"/>
      <c r="H66" s="48"/>
      <c r="I66" s="48"/>
    </row>
    <row r="67" spans="1:9" ht="18.75" customHeight="1">
      <c r="A67" s="53" t="s">
        <v>120</v>
      </c>
      <c r="B67" s="54"/>
      <c r="C67" s="55"/>
      <c r="D67" s="54"/>
      <c r="E67" s="54"/>
      <c r="F67" s="54"/>
      <c r="G67" s="54"/>
      <c r="I67" s="56"/>
    </row>
    <row r="68" spans="1:9" ht="18.75" customHeight="1">
      <c r="A68" s="57"/>
      <c r="B68" s="58" t="s">
        <v>121</v>
      </c>
      <c r="C68" s="59"/>
      <c r="D68" s="49"/>
      <c r="E68" s="49"/>
      <c r="F68" s="49"/>
      <c r="G68" s="49"/>
      <c r="H68" s="60"/>
      <c r="I68" s="56"/>
    </row>
    <row r="69" spans="1:9" ht="18.75" customHeight="1">
      <c r="A69" s="54"/>
      <c r="B69" s="61" t="s">
        <v>122</v>
      </c>
      <c r="C69" s="55"/>
      <c r="D69" s="54"/>
      <c r="E69" s="54"/>
      <c r="F69" s="54"/>
      <c r="G69" s="54"/>
      <c r="I69" s="56"/>
    </row>
    <row r="70" spans="1:9" ht="18.75" customHeight="1">
      <c r="A70" s="54"/>
      <c r="B70" s="62" t="s">
        <v>123</v>
      </c>
      <c r="C70" s="55"/>
      <c r="D70" s="54"/>
      <c r="E70" s="54"/>
      <c r="F70" s="54"/>
      <c r="G70" s="54"/>
      <c r="I70" s="56"/>
    </row>
    <row r="71" spans="2:9" ht="18.75" customHeight="1">
      <c r="B71" s="63"/>
      <c r="C71" s="44"/>
      <c r="I71" s="56"/>
    </row>
    <row r="72" spans="1:9" ht="18.75" customHeight="1">
      <c r="A72" s="60"/>
      <c r="B72" s="60"/>
      <c r="C72" s="64"/>
      <c r="D72" s="60"/>
      <c r="E72" s="9"/>
      <c r="F72" s="104" t="s">
        <v>124</v>
      </c>
      <c r="G72" s="105"/>
      <c r="H72" s="105"/>
      <c r="I72" s="105"/>
    </row>
    <row r="73" spans="1:9" s="65" customFormat="1" ht="18.75" customHeight="1">
      <c r="A73" s="106" t="s">
        <v>125</v>
      </c>
      <c r="B73" s="106"/>
      <c r="C73" s="107" t="s">
        <v>126</v>
      </c>
      <c r="D73" s="107"/>
      <c r="E73" s="107"/>
      <c r="F73" s="108" t="s">
        <v>127</v>
      </c>
      <c r="G73" s="108"/>
      <c r="H73" s="108"/>
      <c r="I73" s="108"/>
    </row>
    <row r="74" spans="1:9" s="66" customFormat="1" ht="18.75" customHeight="1">
      <c r="A74" s="103" t="s">
        <v>128</v>
      </c>
      <c r="B74" s="103"/>
      <c r="C74" s="103" t="s">
        <v>128</v>
      </c>
      <c r="D74" s="103"/>
      <c r="E74" s="103"/>
      <c r="F74" s="103" t="s">
        <v>128</v>
      </c>
      <c r="G74" s="103"/>
      <c r="H74" s="103"/>
      <c r="I74" s="103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74:B74"/>
    <mergeCell ref="C74:E74"/>
    <mergeCell ref="F74:I74"/>
    <mergeCell ref="A8:I8"/>
    <mergeCell ref="A9:I9"/>
    <mergeCell ref="F72:I72"/>
    <mergeCell ref="A73:B73"/>
    <mergeCell ref="C73:E73"/>
    <mergeCell ref="F73:I73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Roman,Bold"&amp;8KĐ2047&amp;12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43">
      <selection activeCell="F40" sqref="F40"/>
    </sheetView>
  </sheetViews>
  <sheetFormatPr defaultColWidth="9.00390625" defaultRowHeight="19.5" customHeight="1"/>
  <cols>
    <col min="1" max="1" width="5.75390625" style="1" customWidth="1"/>
    <col min="2" max="2" width="19.125" style="67" customWidth="1"/>
    <col min="3" max="3" width="9.75390625" style="68" customWidth="1"/>
    <col min="4" max="4" width="10.2539062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9.5" customHeight="1">
      <c r="A1" s="113" t="s">
        <v>0</v>
      </c>
      <c r="B1" s="114"/>
      <c r="C1" s="114"/>
      <c r="D1" s="114"/>
      <c r="E1" s="113" t="s">
        <v>1</v>
      </c>
      <c r="F1" s="114"/>
      <c r="G1" s="114"/>
      <c r="H1" s="114"/>
      <c r="I1" s="114"/>
    </row>
    <row r="2" spans="1:9" ht="19.5" customHeight="1">
      <c r="A2" s="113" t="s">
        <v>2</v>
      </c>
      <c r="B2" s="114"/>
      <c r="C2" s="114"/>
      <c r="D2" s="114"/>
      <c r="E2" s="110" t="s">
        <v>3</v>
      </c>
      <c r="F2" s="111"/>
      <c r="G2" s="111"/>
      <c r="H2" s="111"/>
      <c r="I2" s="111"/>
    </row>
    <row r="3" spans="1:9" ht="6.75" customHeight="1">
      <c r="A3" s="109" t="s">
        <v>4</v>
      </c>
      <c r="B3" s="109"/>
      <c r="C3" s="109"/>
      <c r="D3" s="109"/>
      <c r="E3" s="109" t="s">
        <v>5</v>
      </c>
      <c r="F3" s="109"/>
      <c r="G3" s="109"/>
      <c r="H3" s="109"/>
      <c r="I3" s="109"/>
    </row>
    <row r="4" spans="1:9" ht="19.5" customHeight="1">
      <c r="A4" s="4"/>
      <c r="B4" s="4"/>
      <c r="C4" s="5"/>
      <c r="D4" s="4"/>
      <c r="E4" s="4"/>
      <c r="F4" s="4"/>
      <c r="G4" s="4"/>
      <c r="H4" s="4"/>
      <c r="I4" s="4"/>
    </row>
    <row r="5" spans="1:11" ht="19.5" customHeight="1">
      <c r="A5" s="110" t="s">
        <v>381</v>
      </c>
      <c r="B5" s="111"/>
      <c r="C5" s="111"/>
      <c r="D5" s="111"/>
      <c r="E5" s="111"/>
      <c r="F5" s="111"/>
      <c r="G5" s="111"/>
      <c r="H5" s="111"/>
      <c r="I5" s="111"/>
      <c r="K5" s="6">
        <v>41186</v>
      </c>
    </row>
    <row r="6" spans="1:9" ht="19.5" customHeight="1">
      <c r="A6" s="3"/>
      <c r="B6" s="3"/>
      <c r="C6" s="7"/>
      <c r="D6" s="3"/>
      <c r="E6" s="3"/>
      <c r="F6" s="3"/>
      <c r="G6" s="3"/>
      <c r="H6" s="3"/>
      <c r="I6" s="3"/>
    </row>
    <row r="7" spans="1:9" ht="19.5" customHeight="1">
      <c r="A7" s="104" t="s">
        <v>7</v>
      </c>
      <c r="B7" s="112"/>
      <c r="C7" s="112"/>
      <c r="D7" s="112"/>
      <c r="E7" s="112"/>
      <c r="F7" s="112"/>
      <c r="G7" s="112"/>
      <c r="H7" s="112"/>
      <c r="I7" s="112"/>
    </row>
    <row r="8" spans="1:9" ht="19.5" customHeight="1">
      <c r="A8" s="104" t="s">
        <v>8</v>
      </c>
      <c r="B8" s="105"/>
      <c r="C8" s="105"/>
      <c r="D8" s="105"/>
      <c r="E8" s="105"/>
      <c r="F8" s="105"/>
      <c r="G8" s="105"/>
      <c r="H8" s="105"/>
      <c r="I8" s="105"/>
    </row>
    <row r="9" spans="1:9" ht="19.5" customHeight="1">
      <c r="A9" s="104" t="s">
        <v>9</v>
      </c>
      <c r="B9" s="105"/>
      <c r="C9" s="105"/>
      <c r="D9" s="105"/>
      <c r="E9" s="105"/>
      <c r="F9" s="105"/>
      <c r="G9" s="105"/>
      <c r="H9" s="105"/>
      <c r="I9" s="105"/>
    </row>
    <row r="10" spans="1:9" ht="19.5" customHeight="1">
      <c r="A10" s="10"/>
      <c r="B10" s="11"/>
      <c r="C10" s="12"/>
      <c r="D10" s="4"/>
      <c r="I10" s="13"/>
    </row>
    <row r="11" spans="1:9" ht="19.5" customHeight="1">
      <c r="A11" s="14" t="s">
        <v>356</v>
      </c>
      <c r="B11" s="15"/>
      <c r="C11" s="16"/>
      <c r="D11" s="4"/>
      <c r="I11" s="17"/>
    </row>
    <row r="12" spans="1:9" ht="57.7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9.5" customHeight="1">
      <c r="A13" s="22">
        <v>1</v>
      </c>
      <c r="B13" s="23" t="s">
        <v>357</v>
      </c>
      <c r="C13" s="79" t="s">
        <v>21</v>
      </c>
      <c r="D13" s="87">
        <v>33375</v>
      </c>
      <c r="E13" s="25"/>
      <c r="F13" s="25"/>
      <c r="G13" s="25"/>
      <c r="H13" s="83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9.5" customHeight="1">
      <c r="A14" s="29">
        <v>2</v>
      </c>
      <c r="B14" s="30" t="s">
        <v>358</v>
      </c>
      <c r="C14" s="31" t="s">
        <v>359</v>
      </c>
      <c r="D14" s="88">
        <v>33648</v>
      </c>
      <c r="E14" s="32"/>
      <c r="F14" s="32"/>
      <c r="G14" s="32"/>
      <c r="H14" s="83">
        <f>G14*0.6+F14*0.1+E14*0.3</f>
        <v>0</v>
      </c>
      <c r="I14" s="33"/>
      <c r="J14" s="1" t="str">
        <f aca="true" t="shared" si="0" ref="J14:J49">IF(H14&gt;=8.5,"Xuất sắc",IF(H14&gt;=7.5,"Giỏi",IF(H14&gt;=6.5,"Khá",IF(H14&gt;=5.5,"TB khá",IF(H14&gt;=4.5,"Trung bình",IF(H14&gt;=3.5,"Yếu",IF(H14&lt;3.5,"Kém")))))))</f>
        <v>Kém</v>
      </c>
    </row>
    <row r="15" spans="1:10" ht="19.5" customHeight="1">
      <c r="A15" s="29">
        <v>3</v>
      </c>
      <c r="B15" s="30" t="s">
        <v>360</v>
      </c>
      <c r="C15" s="69" t="s">
        <v>214</v>
      </c>
      <c r="D15" s="88">
        <v>33631</v>
      </c>
      <c r="E15" s="32"/>
      <c r="F15" s="32"/>
      <c r="G15" s="32"/>
      <c r="H15" s="83">
        <f aca="true" t="shared" si="1" ref="H15:H49">G15*0.6+F15*0.1+E15*0.3</f>
        <v>0</v>
      </c>
      <c r="I15" s="33"/>
      <c r="J15" s="1" t="str">
        <f t="shared" si="0"/>
        <v>Kém</v>
      </c>
    </row>
    <row r="16" spans="1:10" ht="19.5" customHeight="1">
      <c r="A16" s="29">
        <v>4</v>
      </c>
      <c r="B16" s="30" t="s">
        <v>354</v>
      </c>
      <c r="C16" s="34" t="s">
        <v>207</v>
      </c>
      <c r="D16" s="88">
        <v>33665</v>
      </c>
      <c r="E16" s="32"/>
      <c r="F16" s="32"/>
      <c r="G16" s="32"/>
      <c r="H16" s="83">
        <f t="shared" si="1"/>
        <v>0</v>
      </c>
      <c r="I16" s="33"/>
      <c r="J16" s="1" t="str">
        <f t="shared" si="0"/>
        <v>Kém</v>
      </c>
    </row>
    <row r="17" spans="1:10" ht="19.5" customHeight="1">
      <c r="A17" s="29">
        <v>5</v>
      </c>
      <c r="B17" s="30" t="s">
        <v>345</v>
      </c>
      <c r="C17" s="34" t="s">
        <v>273</v>
      </c>
      <c r="D17" s="88">
        <v>33020</v>
      </c>
      <c r="E17" s="32"/>
      <c r="F17" s="32"/>
      <c r="G17" s="32"/>
      <c r="H17" s="83">
        <f t="shared" si="1"/>
        <v>0</v>
      </c>
      <c r="I17" s="33"/>
      <c r="J17" s="1" t="str">
        <f t="shared" si="0"/>
        <v>Kém</v>
      </c>
    </row>
    <row r="18" spans="1:10" ht="19.5" customHeight="1">
      <c r="A18" s="29">
        <v>6</v>
      </c>
      <c r="B18" s="30" t="s">
        <v>34</v>
      </c>
      <c r="C18" s="34" t="s">
        <v>30</v>
      </c>
      <c r="D18" s="88">
        <v>33918</v>
      </c>
      <c r="E18" s="32"/>
      <c r="F18" s="32"/>
      <c r="G18" s="32"/>
      <c r="H18" s="83">
        <f t="shared" si="1"/>
        <v>0</v>
      </c>
      <c r="I18" s="33"/>
      <c r="J18" s="1" t="str">
        <f t="shared" si="0"/>
        <v>Kém</v>
      </c>
    </row>
    <row r="19" spans="1:10" ht="19.5" customHeight="1">
      <c r="A19" s="29">
        <v>7</v>
      </c>
      <c r="B19" s="30" t="s">
        <v>361</v>
      </c>
      <c r="C19" s="31" t="s">
        <v>139</v>
      </c>
      <c r="D19" s="88">
        <v>33620</v>
      </c>
      <c r="E19" s="32"/>
      <c r="F19" s="32"/>
      <c r="G19" s="32"/>
      <c r="H19" s="83">
        <f t="shared" si="1"/>
        <v>0</v>
      </c>
      <c r="I19" s="33"/>
      <c r="J19" s="1" t="str">
        <f t="shared" si="0"/>
        <v>Kém</v>
      </c>
    </row>
    <row r="20" spans="1:10" ht="19.5" customHeight="1">
      <c r="A20" s="29">
        <v>8</v>
      </c>
      <c r="B20" s="30" t="s">
        <v>362</v>
      </c>
      <c r="C20" s="34" t="s">
        <v>42</v>
      </c>
      <c r="D20" s="88">
        <v>33508</v>
      </c>
      <c r="E20" s="32"/>
      <c r="F20" s="32"/>
      <c r="G20" s="32"/>
      <c r="H20" s="83">
        <f t="shared" si="1"/>
        <v>0</v>
      </c>
      <c r="I20" s="33"/>
      <c r="J20" s="1" t="str">
        <f t="shared" si="0"/>
        <v>Kém</v>
      </c>
    </row>
    <row r="21" spans="1:10" ht="19.5" customHeight="1">
      <c r="A21" s="29">
        <v>9</v>
      </c>
      <c r="B21" s="30" t="s">
        <v>363</v>
      </c>
      <c r="C21" s="34" t="s">
        <v>44</v>
      </c>
      <c r="D21" s="88">
        <v>33861</v>
      </c>
      <c r="E21" s="32"/>
      <c r="F21" s="32"/>
      <c r="G21" s="32"/>
      <c r="H21" s="83">
        <f t="shared" si="1"/>
        <v>0</v>
      </c>
      <c r="I21" s="33"/>
      <c r="J21" s="1" t="str">
        <f t="shared" si="0"/>
        <v>Kém</v>
      </c>
    </row>
    <row r="22" spans="1:10" ht="19.5" customHeight="1">
      <c r="A22" s="29">
        <v>10</v>
      </c>
      <c r="B22" s="30" t="s">
        <v>200</v>
      </c>
      <c r="C22" s="34" t="s">
        <v>364</v>
      </c>
      <c r="D22" s="88">
        <v>33761</v>
      </c>
      <c r="E22" s="32"/>
      <c r="F22" s="32"/>
      <c r="G22" s="32"/>
      <c r="H22" s="83">
        <f t="shared" si="1"/>
        <v>0</v>
      </c>
      <c r="I22" s="33"/>
      <c r="J22" s="1" t="str">
        <f t="shared" si="0"/>
        <v>Kém</v>
      </c>
    </row>
    <row r="23" spans="1:10" ht="19.5" customHeight="1">
      <c r="A23" s="29">
        <v>11</v>
      </c>
      <c r="B23" s="30" t="s">
        <v>106</v>
      </c>
      <c r="C23" s="34" t="s">
        <v>55</v>
      </c>
      <c r="D23" s="88">
        <v>33930</v>
      </c>
      <c r="E23" s="32"/>
      <c r="F23" s="32"/>
      <c r="G23" s="32"/>
      <c r="H23" s="83">
        <f t="shared" si="1"/>
        <v>0</v>
      </c>
      <c r="I23" s="33"/>
      <c r="J23" s="1" t="str">
        <f t="shared" si="0"/>
        <v>Kém</v>
      </c>
    </row>
    <row r="24" spans="1:10" ht="19.5" customHeight="1">
      <c r="A24" s="29">
        <v>12</v>
      </c>
      <c r="B24" s="30" t="s">
        <v>365</v>
      </c>
      <c r="C24" s="34" t="s">
        <v>55</v>
      </c>
      <c r="D24" s="88">
        <v>33529</v>
      </c>
      <c r="E24" s="32"/>
      <c r="F24" s="32"/>
      <c r="G24" s="32"/>
      <c r="H24" s="83">
        <f t="shared" si="1"/>
        <v>0</v>
      </c>
      <c r="I24" s="33"/>
      <c r="J24" s="1" t="str">
        <f t="shared" si="0"/>
        <v>Kém</v>
      </c>
    </row>
    <row r="25" spans="1:10" ht="19.5" customHeight="1">
      <c r="A25" s="29">
        <v>13</v>
      </c>
      <c r="B25" s="30" t="s">
        <v>366</v>
      </c>
      <c r="C25" s="34" t="s">
        <v>367</v>
      </c>
      <c r="D25" s="88">
        <v>33744</v>
      </c>
      <c r="E25" s="32"/>
      <c r="F25" s="32"/>
      <c r="G25" s="32"/>
      <c r="H25" s="83">
        <f t="shared" si="1"/>
        <v>0</v>
      </c>
      <c r="I25" s="33"/>
      <c r="J25" s="1" t="str">
        <f t="shared" si="0"/>
        <v>Kém</v>
      </c>
    </row>
    <row r="26" spans="1:10" ht="19.5" customHeight="1">
      <c r="A26" s="29">
        <v>14</v>
      </c>
      <c r="B26" s="30" t="s">
        <v>366</v>
      </c>
      <c r="C26" s="31" t="s">
        <v>162</v>
      </c>
      <c r="D26" s="88">
        <v>33316</v>
      </c>
      <c r="E26" s="32"/>
      <c r="F26" s="32"/>
      <c r="G26" s="32"/>
      <c r="H26" s="83">
        <f t="shared" si="1"/>
        <v>0</v>
      </c>
      <c r="I26" s="33"/>
      <c r="J26" s="1" t="str">
        <f t="shared" si="0"/>
        <v>Kém</v>
      </c>
    </row>
    <row r="27" spans="1:10" ht="19.5" customHeight="1">
      <c r="A27" s="29">
        <v>15</v>
      </c>
      <c r="B27" s="30" t="s">
        <v>181</v>
      </c>
      <c r="C27" s="34" t="s">
        <v>165</v>
      </c>
      <c r="D27" s="88">
        <v>33660</v>
      </c>
      <c r="E27" s="32"/>
      <c r="F27" s="32"/>
      <c r="G27" s="32"/>
      <c r="H27" s="83">
        <f t="shared" si="1"/>
        <v>0</v>
      </c>
      <c r="I27" s="33"/>
      <c r="J27" s="1" t="str">
        <f t="shared" si="0"/>
        <v>Kém</v>
      </c>
    </row>
    <row r="28" spans="1:10" ht="19.5" customHeight="1">
      <c r="A28" s="29">
        <v>16</v>
      </c>
      <c r="B28" s="30" t="s">
        <v>61</v>
      </c>
      <c r="C28" s="34" t="s">
        <v>292</v>
      </c>
      <c r="D28" s="88">
        <v>33874</v>
      </c>
      <c r="E28" s="32"/>
      <c r="F28" s="32"/>
      <c r="G28" s="32"/>
      <c r="H28" s="83">
        <f t="shared" si="1"/>
        <v>0</v>
      </c>
      <c r="I28" s="33"/>
      <c r="J28" s="1" t="str">
        <f t="shared" si="0"/>
        <v>Kém</v>
      </c>
    </row>
    <row r="29" spans="1:10" ht="19.5" customHeight="1">
      <c r="A29" s="29">
        <v>17</v>
      </c>
      <c r="B29" s="30" t="s">
        <v>368</v>
      </c>
      <c r="C29" s="34" t="s">
        <v>169</v>
      </c>
      <c r="D29" s="88">
        <v>33600</v>
      </c>
      <c r="E29" s="32"/>
      <c r="F29" s="32"/>
      <c r="G29" s="32"/>
      <c r="H29" s="83">
        <f t="shared" si="1"/>
        <v>0</v>
      </c>
      <c r="I29" s="33"/>
      <c r="J29" s="1" t="str">
        <f t="shared" si="0"/>
        <v>Kém</v>
      </c>
    </row>
    <row r="30" spans="1:10" ht="19.5" customHeight="1">
      <c r="A30" s="29">
        <v>18</v>
      </c>
      <c r="B30" s="30" t="s">
        <v>369</v>
      </c>
      <c r="C30" s="34" t="s">
        <v>169</v>
      </c>
      <c r="D30" s="88">
        <v>33781</v>
      </c>
      <c r="E30" s="32"/>
      <c r="F30" s="32"/>
      <c r="G30" s="32"/>
      <c r="H30" s="83">
        <f t="shared" si="1"/>
        <v>0</v>
      </c>
      <c r="I30" s="33"/>
      <c r="J30" s="1" t="str">
        <f t="shared" si="0"/>
        <v>Kém</v>
      </c>
    </row>
    <row r="31" spans="1:10" ht="19.5" customHeight="1">
      <c r="A31" s="29">
        <v>19</v>
      </c>
      <c r="B31" s="30" t="s">
        <v>164</v>
      </c>
      <c r="C31" s="34" t="s">
        <v>170</v>
      </c>
      <c r="D31" s="88">
        <v>33942</v>
      </c>
      <c r="E31" s="32"/>
      <c r="F31" s="32"/>
      <c r="G31" s="32"/>
      <c r="H31" s="83">
        <f t="shared" si="1"/>
        <v>0</v>
      </c>
      <c r="I31" s="33"/>
      <c r="J31" s="1" t="str">
        <f t="shared" si="0"/>
        <v>Kém</v>
      </c>
    </row>
    <row r="32" spans="1:10" ht="19.5" customHeight="1">
      <c r="A32" s="29">
        <v>20</v>
      </c>
      <c r="B32" s="30" t="s">
        <v>370</v>
      </c>
      <c r="C32" s="31" t="s">
        <v>172</v>
      </c>
      <c r="D32" s="88">
        <v>33613</v>
      </c>
      <c r="E32" s="32"/>
      <c r="F32" s="32"/>
      <c r="G32" s="32"/>
      <c r="H32" s="83">
        <f t="shared" si="1"/>
        <v>0</v>
      </c>
      <c r="I32" s="33"/>
      <c r="J32" s="1" t="str">
        <f t="shared" si="0"/>
        <v>Kém</v>
      </c>
    </row>
    <row r="33" spans="1:10" ht="19.5" customHeight="1">
      <c r="A33" s="29">
        <v>21</v>
      </c>
      <c r="B33" s="30" t="s">
        <v>371</v>
      </c>
      <c r="C33" s="34" t="s">
        <v>296</v>
      </c>
      <c r="D33" s="88">
        <v>33374</v>
      </c>
      <c r="E33" s="32"/>
      <c r="F33" s="32"/>
      <c r="G33" s="32"/>
      <c r="H33" s="83">
        <f t="shared" si="1"/>
        <v>0</v>
      </c>
      <c r="I33" s="33"/>
      <c r="J33" s="1" t="str">
        <f t="shared" si="0"/>
        <v>Kém</v>
      </c>
    </row>
    <row r="34" spans="1:10" ht="19.5" customHeight="1">
      <c r="A34" s="29">
        <v>22</v>
      </c>
      <c r="B34" s="30" t="s">
        <v>148</v>
      </c>
      <c r="C34" s="34" t="s">
        <v>335</v>
      </c>
      <c r="D34" s="88">
        <v>33677</v>
      </c>
      <c r="E34" s="32"/>
      <c r="F34" s="32"/>
      <c r="G34" s="32"/>
      <c r="H34" s="83">
        <f t="shared" si="1"/>
        <v>0</v>
      </c>
      <c r="I34" s="33"/>
      <c r="J34" s="1" t="str">
        <f t="shared" si="0"/>
        <v>Kém</v>
      </c>
    </row>
    <row r="35" spans="1:10" ht="19.5" customHeight="1">
      <c r="A35" s="29">
        <v>23</v>
      </c>
      <c r="B35" s="30" t="s">
        <v>92</v>
      </c>
      <c r="C35" s="34" t="s">
        <v>77</v>
      </c>
      <c r="D35" s="88">
        <v>33740</v>
      </c>
      <c r="E35" s="32"/>
      <c r="F35" s="32"/>
      <c r="G35" s="32"/>
      <c r="H35" s="83">
        <f t="shared" si="1"/>
        <v>0</v>
      </c>
      <c r="I35" s="33"/>
      <c r="J35" s="1" t="str">
        <f t="shared" si="0"/>
        <v>Kém</v>
      </c>
    </row>
    <row r="36" spans="1:10" ht="19.5" customHeight="1">
      <c r="A36" s="29">
        <v>24</v>
      </c>
      <c r="B36" s="30" t="s">
        <v>26</v>
      </c>
      <c r="C36" s="34" t="s">
        <v>79</v>
      </c>
      <c r="D36" s="88">
        <v>33738</v>
      </c>
      <c r="E36" s="32"/>
      <c r="F36" s="32"/>
      <c r="G36" s="32"/>
      <c r="H36" s="83">
        <f t="shared" si="1"/>
        <v>0</v>
      </c>
      <c r="I36" s="33"/>
      <c r="J36" s="1" t="str">
        <f t="shared" si="0"/>
        <v>Kém</v>
      </c>
    </row>
    <row r="37" spans="1:10" ht="19.5" customHeight="1">
      <c r="A37" s="29">
        <v>25</v>
      </c>
      <c r="B37" s="30" t="s">
        <v>372</v>
      </c>
      <c r="C37" s="34" t="s">
        <v>80</v>
      </c>
      <c r="D37" s="88">
        <v>33686</v>
      </c>
      <c r="E37" s="32"/>
      <c r="F37" s="32"/>
      <c r="G37" s="32"/>
      <c r="H37" s="83">
        <f t="shared" si="1"/>
        <v>0</v>
      </c>
      <c r="I37" s="33"/>
      <c r="J37" s="1" t="str">
        <f t="shared" si="0"/>
        <v>Kém</v>
      </c>
    </row>
    <row r="38" spans="1:10" ht="19.5" customHeight="1">
      <c r="A38" s="29">
        <v>26</v>
      </c>
      <c r="B38" s="30" t="s">
        <v>99</v>
      </c>
      <c r="C38" s="34" t="s">
        <v>80</v>
      </c>
      <c r="D38" s="88">
        <v>33938</v>
      </c>
      <c r="E38" s="32"/>
      <c r="F38" s="32"/>
      <c r="G38" s="32"/>
      <c r="H38" s="83">
        <f t="shared" si="1"/>
        <v>0</v>
      </c>
      <c r="I38" s="33"/>
      <c r="J38" s="1" t="str">
        <f t="shared" si="0"/>
        <v>Kém</v>
      </c>
    </row>
    <row r="39" spans="1:10" ht="19.5" customHeight="1">
      <c r="A39" s="29">
        <v>27</v>
      </c>
      <c r="B39" s="30" t="s">
        <v>225</v>
      </c>
      <c r="C39" s="34" t="s">
        <v>80</v>
      </c>
      <c r="D39" s="88">
        <v>33723</v>
      </c>
      <c r="E39" s="32"/>
      <c r="F39" s="32"/>
      <c r="G39" s="32"/>
      <c r="H39" s="83">
        <f t="shared" si="1"/>
        <v>0</v>
      </c>
      <c r="I39" s="33"/>
      <c r="J39" s="1" t="str">
        <f t="shared" si="0"/>
        <v>Kém</v>
      </c>
    </row>
    <row r="40" spans="1:10" ht="19.5" customHeight="1">
      <c r="A40" s="29">
        <v>28</v>
      </c>
      <c r="B40" s="30" t="s">
        <v>24</v>
      </c>
      <c r="C40" s="34" t="s">
        <v>80</v>
      </c>
      <c r="D40" s="88">
        <v>33702</v>
      </c>
      <c r="E40" s="32"/>
      <c r="F40" s="32"/>
      <c r="G40" s="32"/>
      <c r="H40" s="83">
        <f t="shared" si="1"/>
        <v>0</v>
      </c>
      <c r="I40" s="33"/>
      <c r="J40" s="1" t="str">
        <f t="shared" si="0"/>
        <v>Kém</v>
      </c>
    </row>
    <row r="41" spans="1:10" ht="19.5" customHeight="1">
      <c r="A41" s="29">
        <v>29</v>
      </c>
      <c r="B41" s="30" t="s">
        <v>373</v>
      </c>
      <c r="C41" s="34" t="s">
        <v>374</v>
      </c>
      <c r="D41" s="88">
        <v>33608</v>
      </c>
      <c r="E41" s="32"/>
      <c r="F41" s="32"/>
      <c r="G41" s="32"/>
      <c r="H41" s="83">
        <f t="shared" si="1"/>
        <v>0</v>
      </c>
      <c r="I41" s="33"/>
      <c r="J41" s="1" t="str">
        <f t="shared" si="0"/>
        <v>Kém</v>
      </c>
    </row>
    <row r="42" spans="1:10" ht="19.5" customHeight="1">
      <c r="A42" s="29">
        <v>30</v>
      </c>
      <c r="B42" s="30" t="s">
        <v>31</v>
      </c>
      <c r="C42" s="34" t="s">
        <v>375</v>
      </c>
      <c r="D42" s="88">
        <v>33783</v>
      </c>
      <c r="E42" s="32"/>
      <c r="F42" s="32"/>
      <c r="G42" s="32"/>
      <c r="H42" s="83">
        <f t="shared" si="1"/>
        <v>0</v>
      </c>
      <c r="I42" s="33"/>
      <c r="J42" s="1" t="str">
        <f t="shared" si="0"/>
        <v>Kém</v>
      </c>
    </row>
    <row r="43" spans="1:10" ht="19.5" customHeight="1">
      <c r="A43" s="29">
        <v>31</v>
      </c>
      <c r="B43" s="30" t="s">
        <v>24</v>
      </c>
      <c r="C43" s="34" t="s">
        <v>259</v>
      </c>
      <c r="D43" s="88">
        <v>33802</v>
      </c>
      <c r="E43" s="32"/>
      <c r="F43" s="32"/>
      <c r="G43" s="32"/>
      <c r="H43" s="83">
        <f t="shared" si="1"/>
        <v>0</v>
      </c>
      <c r="I43" s="33"/>
      <c r="J43" s="1" t="str">
        <f t="shared" si="0"/>
        <v>Kém</v>
      </c>
    </row>
    <row r="44" spans="1:10" ht="19.5" customHeight="1">
      <c r="A44" s="29">
        <v>32</v>
      </c>
      <c r="B44" s="30" t="s">
        <v>260</v>
      </c>
      <c r="C44" s="34" t="s">
        <v>259</v>
      </c>
      <c r="D44" s="88">
        <v>33626</v>
      </c>
      <c r="E44" s="32"/>
      <c r="F44" s="32"/>
      <c r="G44" s="32"/>
      <c r="H44" s="83">
        <f t="shared" si="1"/>
        <v>0</v>
      </c>
      <c r="I44" s="33"/>
      <c r="J44" s="1" t="str">
        <f t="shared" si="0"/>
        <v>Kém</v>
      </c>
    </row>
    <row r="45" spans="1:10" ht="19.5" customHeight="1">
      <c r="A45" s="29">
        <v>33</v>
      </c>
      <c r="B45" s="30" t="s">
        <v>92</v>
      </c>
      <c r="C45" s="34" t="s">
        <v>259</v>
      </c>
      <c r="D45" s="88">
        <v>33629</v>
      </c>
      <c r="E45" s="32"/>
      <c r="F45" s="32"/>
      <c r="G45" s="32"/>
      <c r="H45" s="83">
        <f t="shared" si="1"/>
        <v>0</v>
      </c>
      <c r="I45" s="33"/>
      <c r="J45" s="1" t="str">
        <f t="shared" si="0"/>
        <v>Kém</v>
      </c>
    </row>
    <row r="46" spans="1:10" ht="19.5" customHeight="1">
      <c r="A46" s="29">
        <v>34</v>
      </c>
      <c r="B46" s="30" t="s">
        <v>376</v>
      </c>
      <c r="C46" s="31" t="s">
        <v>193</v>
      </c>
      <c r="D46" s="88">
        <v>33359</v>
      </c>
      <c r="E46" s="32"/>
      <c r="F46" s="32"/>
      <c r="G46" s="32"/>
      <c r="H46" s="83">
        <f t="shared" si="1"/>
        <v>0</v>
      </c>
      <c r="I46" s="33"/>
      <c r="J46" s="1" t="str">
        <f t="shared" si="0"/>
        <v>Kém</v>
      </c>
    </row>
    <row r="47" spans="1:10" ht="19.5" customHeight="1">
      <c r="A47" s="29">
        <v>35</v>
      </c>
      <c r="B47" s="30" t="s">
        <v>377</v>
      </c>
      <c r="C47" s="34" t="s">
        <v>94</v>
      </c>
      <c r="D47" s="88">
        <v>33619</v>
      </c>
      <c r="E47" s="32"/>
      <c r="F47" s="32"/>
      <c r="G47" s="32"/>
      <c r="H47" s="83">
        <f t="shared" si="1"/>
        <v>0</v>
      </c>
      <c r="I47" s="33"/>
      <c r="J47" s="1" t="str">
        <f t="shared" si="0"/>
        <v>Kém</v>
      </c>
    </row>
    <row r="48" spans="1:10" ht="19.5" customHeight="1">
      <c r="A48" s="29">
        <v>36</v>
      </c>
      <c r="B48" s="30" t="s">
        <v>378</v>
      </c>
      <c r="C48" s="34" t="s">
        <v>191</v>
      </c>
      <c r="D48" s="88">
        <v>33149</v>
      </c>
      <c r="E48" s="32"/>
      <c r="F48" s="32"/>
      <c r="G48" s="32"/>
      <c r="H48" s="83">
        <f t="shared" si="1"/>
        <v>0</v>
      </c>
      <c r="I48" s="33"/>
      <c r="J48" s="1" t="str">
        <f t="shared" si="0"/>
        <v>Kém</v>
      </c>
    </row>
    <row r="49" spans="1:10" ht="19.5" customHeight="1">
      <c r="A49" s="29">
        <v>37</v>
      </c>
      <c r="B49" s="73" t="s">
        <v>379</v>
      </c>
      <c r="C49" s="82" t="s">
        <v>380</v>
      </c>
      <c r="D49" s="89">
        <v>32905</v>
      </c>
      <c r="E49" s="32"/>
      <c r="F49" s="32"/>
      <c r="G49" s="32"/>
      <c r="H49" s="83">
        <f t="shared" si="1"/>
        <v>0</v>
      </c>
      <c r="I49" s="33"/>
      <c r="J49" s="1" t="str">
        <f t="shared" si="0"/>
        <v>Kém</v>
      </c>
    </row>
    <row r="50" spans="1:9" ht="19.5" customHeight="1">
      <c r="A50" s="37"/>
      <c r="B50" s="38"/>
      <c r="C50" s="39"/>
      <c r="D50" s="40"/>
      <c r="E50" s="41"/>
      <c r="F50" s="41"/>
      <c r="G50" s="41"/>
      <c r="H50" s="41"/>
      <c r="I50" s="41"/>
    </row>
    <row r="51" spans="1:3" s="44" customFormat="1" ht="19.5" customHeight="1">
      <c r="A51" s="42"/>
      <c r="B51" s="43"/>
      <c r="C51" s="43"/>
    </row>
    <row r="52" spans="1:9" ht="19.5" customHeight="1">
      <c r="A52" s="45" t="s">
        <v>108</v>
      </c>
      <c r="B52" s="45"/>
      <c r="C52" s="45"/>
      <c r="D52" s="2" t="s">
        <v>109</v>
      </c>
      <c r="E52" s="2" t="s">
        <v>110</v>
      </c>
      <c r="F52" s="2" t="s">
        <v>111</v>
      </c>
      <c r="G52" s="2" t="s">
        <v>109</v>
      </c>
      <c r="H52" s="2" t="s">
        <v>110</v>
      </c>
      <c r="I52" s="2" t="s">
        <v>111</v>
      </c>
    </row>
    <row r="53" spans="1:9" ht="19.5" customHeight="1">
      <c r="A53" s="8"/>
      <c r="B53" s="46" t="s">
        <v>112</v>
      </c>
      <c r="C53" s="84">
        <f>E53+E54+E55+E56+H53+H54+H55</f>
        <v>37</v>
      </c>
      <c r="D53" s="47" t="s">
        <v>113</v>
      </c>
      <c r="E53" s="84">
        <f>COUNTIF(J13:J49,"Xuất sắc")</f>
        <v>0</v>
      </c>
      <c r="F53" s="85">
        <f>E53*100/C53</f>
        <v>0</v>
      </c>
      <c r="G53" s="48" t="s">
        <v>114</v>
      </c>
      <c r="H53" s="84">
        <f>COUNTIF(J13:J49,"Trung bình")</f>
        <v>0</v>
      </c>
      <c r="I53" s="85">
        <f>H53*100/C53</f>
        <v>0</v>
      </c>
    </row>
    <row r="54" spans="1:9" ht="19.5" customHeight="1">
      <c r="A54" s="8"/>
      <c r="B54" s="8"/>
      <c r="C54" s="48"/>
      <c r="D54" s="47" t="s">
        <v>115</v>
      </c>
      <c r="E54" s="84">
        <f>COUNTIF(J13:J49,"Giỏi")</f>
        <v>0</v>
      </c>
      <c r="F54" s="85">
        <f>E54*100/C53</f>
        <v>0</v>
      </c>
      <c r="G54" s="48" t="s">
        <v>116</v>
      </c>
      <c r="H54" s="84">
        <f>COUNTIF(J13:J49,"Yếu")</f>
        <v>0</v>
      </c>
      <c r="I54" s="85">
        <f>H54*100/C53</f>
        <v>0</v>
      </c>
    </row>
    <row r="55" spans="1:9" ht="19.5" customHeight="1">
      <c r="A55" s="10"/>
      <c r="B55" s="49"/>
      <c r="C55" s="50"/>
      <c r="D55" s="51" t="s">
        <v>117</v>
      </c>
      <c r="E55" s="84">
        <f>COUNTIF(J13:J49,"Khá")</f>
        <v>0</v>
      </c>
      <c r="F55" s="85">
        <f>E55*100/C53</f>
        <v>0</v>
      </c>
      <c r="G55" s="48" t="s">
        <v>118</v>
      </c>
      <c r="H55" s="84">
        <f>COUNTIF(J13:J49,"Kém")</f>
        <v>37</v>
      </c>
      <c r="I55" s="85">
        <f>H55*100/C53</f>
        <v>100</v>
      </c>
    </row>
    <row r="56" spans="1:9" ht="19.5" customHeight="1">
      <c r="A56" s="10"/>
      <c r="B56" s="49"/>
      <c r="C56" s="50"/>
      <c r="D56" s="52" t="s">
        <v>119</v>
      </c>
      <c r="E56" s="84">
        <f>COUNTIF(J13:J49,"TB khá")</f>
        <v>0</v>
      </c>
      <c r="F56" s="85">
        <f>E56*100/C53</f>
        <v>0</v>
      </c>
      <c r="G56" s="48"/>
      <c r="H56" s="48"/>
      <c r="I56" s="48"/>
    </row>
    <row r="57" spans="1:9" ht="19.5" customHeight="1">
      <c r="A57" s="53" t="s">
        <v>120</v>
      </c>
      <c r="B57" s="54"/>
      <c r="C57" s="55"/>
      <c r="D57" s="54"/>
      <c r="E57" s="54"/>
      <c r="F57" s="54"/>
      <c r="G57" s="54"/>
      <c r="I57" s="56"/>
    </row>
    <row r="58" spans="1:9" ht="19.5" customHeight="1">
      <c r="A58" s="57"/>
      <c r="B58" s="58" t="s">
        <v>121</v>
      </c>
      <c r="C58" s="59"/>
      <c r="D58" s="49"/>
      <c r="E58" s="49"/>
      <c r="F58" s="49"/>
      <c r="G58" s="49"/>
      <c r="H58" s="60"/>
      <c r="I58" s="56"/>
    </row>
    <row r="59" spans="1:9" ht="19.5" customHeight="1">
      <c r="A59" s="54"/>
      <c r="B59" s="61" t="s">
        <v>122</v>
      </c>
      <c r="C59" s="55"/>
      <c r="D59" s="54"/>
      <c r="E59" s="54"/>
      <c r="F59" s="54"/>
      <c r="G59" s="54"/>
      <c r="I59" s="56"/>
    </row>
    <row r="60" spans="1:9" ht="19.5" customHeight="1">
      <c r="A60" s="54"/>
      <c r="B60" s="62" t="s">
        <v>123</v>
      </c>
      <c r="C60" s="55"/>
      <c r="D60" s="54"/>
      <c r="E60" s="54"/>
      <c r="F60" s="54"/>
      <c r="G60" s="54"/>
      <c r="I60" s="56"/>
    </row>
    <row r="61" spans="2:9" ht="19.5" customHeight="1">
      <c r="B61" s="63"/>
      <c r="C61" s="44"/>
      <c r="I61" s="56"/>
    </row>
    <row r="62" spans="1:9" ht="19.5" customHeight="1">
      <c r="A62" s="60"/>
      <c r="B62" s="60"/>
      <c r="C62" s="64"/>
      <c r="D62" s="60"/>
      <c r="E62" s="9"/>
      <c r="F62" s="104" t="s">
        <v>124</v>
      </c>
      <c r="G62" s="105"/>
      <c r="H62" s="105"/>
      <c r="I62" s="105"/>
    </row>
    <row r="63" spans="1:9" s="65" customFormat="1" ht="19.5" customHeight="1">
      <c r="A63" s="106" t="s">
        <v>125</v>
      </c>
      <c r="B63" s="106"/>
      <c r="C63" s="107" t="s">
        <v>126</v>
      </c>
      <c r="D63" s="107"/>
      <c r="E63" s="107"/>
      <c r="F63" s="108" t="s">
        <v>127</v>
      </c>
      <c r="G63" s="108"/>
      <c r="H63" s="108"/>
      <c r="I63" s="108"/>
    </row>
    <row r="64" spans="1:9" s="66" customFormat="1" ht="19.5" customHeight="1">
      <c r="A64" s="103" t="s">
        <v>128</v>
      </c>
      <c r="B64" s="103"/>
      <c r="C64" s="103" t="s">
        <v>128</v>
      </c>
      <c r="D64" s="103"/>
      <c r="E64" s="103"/>
      <c r="F64" s="103" t="s">
        <v>128</v>
      </c>
      <c r="G64" s="103"/>
      <c r="H64" s="103"/>
      <c r="I64" s="103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64:B64"/>
    <mergeCell ref="C64:E64"/>
    <mergeCell ref="F64:I64"/>
    <mergeCell ref="A8:I8"/>
    <mergeCell ref="A9:I9"/>
    <mergeCell ref="F62:I62"/>
    <mergeCell ref="A63:B63"/>
    <mergeCell ref="C63:E63"/>
    <mergeCell ref="F63:I63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Roman,Bold"&amp;8KĐ2037&amp;12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2012-12-28T08:26:24Z</cp:lastPrinted>
  <dcterms:created xsi:type="dcterms:W3CDTF">2012-10-04T02:14:15Z</dcterms:created>
  <dcterms:modified xsi:type="dcterms:W3CDTF">2012-12-28T08:26:45Z</dcterms:modified>
  <cp:category/>
  <cp:version/>
  <cp:contentType/>
  <cp:contentStatus/>
</cp:coreProperties>
</file>